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18" documentId="8_{59B248CD-F94E-4B94-A11D-3972DA422B77}" xr6:coauthVersionLast="47" xr6:coauthVersionMax="47" xr10:uidLastSave="{AB7D073C-A74F-4DA9-AE6D-8B6CACD1A361}"/>
  <bookViews>
    <workbookView xWindow="-120" yWindow="-120" windowWidth="29040" windowHeight="15720" xr2:uid="{00000000-000D-0000-FFFF-FFFF00000000}"/>
  </bookViews>
  <sheets>
    <sheet name="Security Risk Calculator" sheetId="11" r:id="rId1"/>
    <sheet name="Risk Assessment Tool" sheetId="12" r:id="rId2"/>
  </sheets>
  <definedNames>
    <definedName name="_xlnm.Print_Titles" localSheetId="0">'Security Risk Calculator'!$9:$9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1" l="1"/>
  <c r="E38" i="11"/>
  <c r="D38" i="11" s="1"/>
  <c r="C38" i="11" s="1"/>
  <c r="E37" i="11"/>
  <c r="D37" i="11" s="1"/>
  <c r="C37" i="11" s="1"/>
  <c r="E35" i="11"/>
  <c r="D35" i="11" s="1"/>
  <c r="C35" i="11" s="1"/>
  <c r="E34" i="11"/>
  <c r="E39" i="11"/>
  <c r="D39" i="11" s="1"/>
  <c r="C39" i="11" s="1"/>
  <c r="E40" i="11" l="1"/>
  <c r="D40" i="11" s="1"/>
  <c r="C40" i="11" s="1"/>
  <c r="C34" i="11"/>
  <c r="E36" i="11"/>
  <c r="D36" i="11" s="1"/>
  <c r="C36" i="11" s="1"/>
  <c r="Q11" i="12" l="1"/>
  <c r="H18" i="12" s="1"/>
  <c r="R11" i="12"/>
  <c r="H15" i="12" s="1"/>
  <c r="S11" i="12"/>
  <c r="T11" i="12"/>
  <c r="H17" i="12" s="1"/>
  <c r="U11" i="12"/>
  <c r="H20" i="12" s="1"/>
  <c r="V11" i="12"/>
  <c r="H16" i="12"/>
  <c r="P16" i="12"/>
  <c r="H12" i="12" s="1"/>
  <c r="Q19" i="12"/>
  <c r="R19" i="12"/>
  <c r="S19" i="12"/>
  <c r="T19" i="12"/>
  <c r="U19" i="12"/>
  <c r="V19" i="12"/>
  <c r="P20" i="12"/>
  <c r="Q20" i="12"/>
  <c r="R20" i="12"/>
  <c r="S20" i="12"/>
  <c r="T20" i="12"/>
  <c r="U20" i="12"/>
  <c r="V20" i="12"/>
  <c r="P21" i="12"/>
  <c r="Q21" i="12"/>
  <c r="R21" i="12"/>
  <c r="S21" i="12"/>
  <c r="T21" i="12"/>
  <c r="U21" i="12"/>
  <c r="V21" i="12"/>
  <c r="P22" i="12"/>
  <c r="Q22" i="12"/>
  <c r="R22" i="12"/>
  <c r="S22" i="12"/>
  <c r="T22" i="12"/>
  <c r="U22" i="12"/>
  <c r="V22" i="12"/>
  <c r="P23" i="12"/>
  <c r="Q23" i="12"/>
  <c r="R23" i="12"/>
  <c r="S23" i="12"/>
  <c r="T23" i="12"/>
  <c r="U23" i="12"/>
  <c r="V23" i="12"/>
  <c r="H24" i="12"/>
  <c r="P24" i="12"/>
  <c r="Q24" i="12"/>
  <c r="R24" i="12"/>
  <c r="S24" i="12"/>
  <c r="T24" i="12"/>
  <c r="U24" i="12"/>
  <c r="V24" i="12"/>
  <c r="H26" i="12"/>
  <c r="M26" i="12"/>
  <c r="Q27" i="12"/>
  <c r="R27" i="12"/>
  <c r="S27" i="12"/>
  <c r="T27" i="12"/>
  <c r="U27" i="12"/>
  <c r="V27" i="12"/>
  <c r="P28" i="12"/>
  <c r="Q28" i="12"/>
  <c r="R28" i="12"/>
  <c r="S28" i="12"/>
  <c r="T28" i="12"/>
  <c r="U28" i="12"/>
  <c r="V28" i="12"/>
  <c r="P29" i="12"/>
  <c r="Q29" i="12"/>
  <c r="R29" i="12"/>
  <c r="S29" i="12"/>
  <c r="T29" i="12"/>
  <c r="U29" i="12"/>
  <c r="V29" i="12"/>
  <c r="P30" i="12"/>
  <c r="Q30" i="12"/>
  <c r="R30" i="12"/>
  <c r="S30" i="12"/>
  <c r="T30" i="12"/>
  <c r="U30" i="12"/>
  <c r="V30" i="12"/>
  <c r="P31" i="12"/>
  <c r="Q31" i="12"/>
  <c r="R31" i="12"/>
  <c r="S31" i="12"/>
  <c r="T31" i="12"/>
  <c r="U31" i="12"/>
  <c r="V31" i="12"/>
  <c r="P32" i="12"/>
  <c r="Q32" i="12"/>
  <c r="R32" i="12"/>
  <c r="S32" i="12"/>
  <c r="T32" i="12"/>
  <c r="U32" i="12"/>
  <c r="V32" i="12"/>
  <c r="M25" i="12" l="1"/>
  <c r="M16" i="12"/>
  <c r="H22" i="12"/>
  <c r="M19" i="12"/>
  <c r="H14" i="12"/>
  <c r="M21" i="12"/>
  <c r="H25" i="12"/>
  <c r="H21" i="12"/>
  <c r="M22" i="12"/>
  <c r="M14" i="12"/>
  <c r="M23" i="12"/>
  <c r="H19" i="12"/>
  <c r="M13" i="12"/>
  <c r="M15" i="12"/>
  <c r="H23" i="12"/>
  <c r="M18" i="12"/>
  <c r="H13" i="12"/>
  <c r="M12" i="12"/>
  <c r="M24" i="12"/>
  <c r="M20" i="12"/>
  <c r="M17" i="12"/>
</calcChain>
</file>

<file path=xl/sharedStrings.xml><?xml version="1.0" encoding="utf-8"?>
<sst xmlns="http://schemas.openxmlformats.org/spreadsheetml/2006/main" count="247" uniqueCount="172">
  <si>
    <t>CRITERION</t>
  </si>
  <si>
    <t>CRITERION SCORE = 2</t>
  </si>
  <si>
    <t>CRITERION SCORE = 3</t>
  </si>
  <si>
    <t>CRITERION SCORE = 4</t>
  </si>
  <si>
    <t>CRITERION SCORE = 5</t>
  </si>
  <si>
    <t>Score</t>
  </si>
  <si>
    <t>Mandatory Requirement</t>
  </si>
  <si>
    <t>System Level</t>
  </si>
  <si>
    <t>All domains</t>
  </si>
  <si>
    <t>National security role / risks
Defence, security, or international relations</t>
  </si>
  <si>
    <t>Agency has limited involvement in the defence, security, or international relations of New Zealand.
Inherent enterprise security risks could possibly result in low impacts to national security.</t>
  </si>
  <si>
    <t>Contributing agency in the defence, security, or international relations of New Zealand.
Inherent enterprise security risks could possibly result in medium to high impacts to National security such as:
- degrading the effectiveness of agencies working in National security; 
- degrading the operational effectiveness or security of New Zealand or allied forces; 
- adversely affecting New Zealand's diplomatic relations (e.g., affecting negotiations with a nation).</t>
  </si>
  <si>
    <t>Lead agency in the defence, security, or international relations of New Zealand.
Inherent enterprise security risks could possibly result in very high impacts to National security such as:
- materially damaging diplomatic relations such as formal protest or other sanctions; 
- causing damage to national security assets or intelligence capability; 
- short term reduction in operational effectiveness or security of New Zealand or friendly forces.)</t>
  </si>
  <si>
    <t>Lead agency in the defence, security, or international relations of New Zealand.
Inherent enterprise security risks could possibly result in extreme or catastrophic impacts to National security such as:
- raising international tensions and long term damage to New Zealand's diplomatic relations with friendly Governments; 
- causing serious or long term damage to current or future military capability, military installations, or intelligence operations.</t>
  </si>
  <si>
    <t>Reputation of New Zealand Government risks 
External scrutiny - regulatory, political, media, or public interest</t>
  </si>
  <si>
    <t>Limited external scrutiny
Inherent reputational risks could possibly result in low impacts to the reputation of the New Zealand Government.
Independent Board governance (Limited Ministerial involvement)</t>
  </si>
  <si>
    <t>Some external scrutiny
Inherent enterprise security risks could possibly result in medium or high impacts to the reputation of the New Zealand Government such as: 
- causing a loss of trust in the organisation with members of the public, stakeholders and/or other Ministers.</t>
  </si>
  <si>
    <t>Significant external domestic scrutiny 
Inherent enterprise security risks could possibly result in very high impacts to the reputation of the New Zealand Government  such as:
- resulting in major criticism of the New Zealand Government; 
- hindering New Zealand's reputation and bargaining power in domestic and international negotiations.</t>
  </si>
  <si>
    <t>Significant widespread worldwide scrutiny
Inherent enterprise security risks could possibly result in extreme or catastrophic impacts to the reputation of the New Zealand Government such as:
- resulting in domestic and international protest or formal inquiry; 
- severely disadvantaging New Zealand in major international negotiations and agreements</t>
  </si>
  <si>
    <t>Criticality of services risks / Business continuity risks
Organisation's ability to respond and continue critical Government services and recover from disruption</t>
  </si>
  <si>
    <t>No or limited number of critical services impacting a specific user group or geographical area. 
Inherent enterprise security risks could possibly result in low impact to critical Government services such as:
- affecting a small user group, or limited geographic area</t>
  </si>
  <si>
    <t>Limited number of critical services but with the potential to impact a  group of users nationally.
Inherent enterprise security risks could possibly result in medium to high impacts to business continuity of critical Government services such as:
- affecting a segment of government service users nationally</t>
  </si>
  <si>
    <t>Critical services with the potential to impact a large segment of the New Zealand population.
Inherent enterprise security risks could possibly result in very high impacts to business continuity of critical Government services such as:
- affecting a large segment of New Zealand population</t>
  </si>
  <si>
    <t>High number of critical services essential to the functioning of society and/or the economy.
Inherent enterprise security risks could possibly result in extreme or catastrophic impacts to business continuity of critical Government services such as:
- affecting wider New Zealand society and/or the economy</t>
  </si>
  <si>
    <t>Dependence on partners / supply chain risks
Includes third parties, vendors, and other agencies</t>
  </si>
  <si>
    <t>Limited dependence on partners to deliver localised business outcomes. 
Inherent enterprise security risks could possibly result in low impact to partner dependent business operations due to the nature of their limited access and/or scope of responsibility such as:
- affecting only non-critical, low risk, or localised products, services, or systems.</t>
  </si>
  <si>
    <t>INFOSEC</t>
  </si>
  <si>
    <t>PERSEC</t>
  </si>
  <si>
    <t>PHYSEC</t>
  </si>
  <si>
    <t>Recommended Minimum Maturity Level</t>
  </si>
  <si>
    <t>SCORE</t>
  </si>
  <si>
    <t>Level 2</t>
  </si>
  <si>
    <t>Level 3</t>
  </si>
  <si>
    <t xml:space="preserve">Agencies operating in more complex or moderate to high risk security environments should have well defined and relatively sophisticated protective security practices in place. </t>
  </si>
  <si>
    <t>Level 4</t>
  </si>
  <si>
    <t>Agencies operating in complex, integrated, and nationally significant services should have embedded and sophisticated protective security practices in place.  Protective security practices should extend beyond organisational boundaries to better manage system level risks to support the delivery of  inter-agency, sector or international services.</t>
  </si>
  <si>
    <t>Level 5</t>
  </si>
  <si>
    <t>Agency Level</t>
  </si>
  <si>
    <t>Guidance</t>
  </si>
  <si>
    <t>New Zealand domestic system role / risks</t>
  </si>
  <si>
    <t xml:space="preserve">Best in class agencies will have fully integrated protective security practices in place and be able to demonstrate these are operating effectively to manage system level risks to support the delivery of  inter-agency, sector or AoG outcomes.  They take the lead in developing innovative ideas and techniques to better mange these risks. </t>
  </si>
  <si>
    <t>DOMAIN</t>
  </si>
  <si>
    <t>GOV 3</t>
  </si>
  <si>
    <t>GOV 5</t>
  </si>
  <si>
    <t>LIKELIHOOD</t>
  </si>
  <si>
    <t>CONSEQUENCE (Business Impact Level)</t>
  </si>
  <si>
    <t>Residual Risk Matrix (after Controls)</t>
  </si>
  <si>
    <t>Extreme</t>
  </si>
  <si>
    <t>Possible</t>
  </si>
  <si>
    <t>Likely</t>
  </si>
  <si>
    <t>Low</t>
  </si>
  <si>
    <t>Inherent Risk Matrix (before Controls)</t>
  </si>
  <si>
    <t>Very High</t>
  </si>
  <si>
    <t>Rare</t>
  </si>
  <si>
    <t>Catastrophic</t>
  </si>
  <si>
    <t>Severe</t>
  </si>
  <si>
    <t>Moderate</t>
  </si>
  <si>
    <t>Almost Certain</t>
  </si>
  <si>
    <t>Unlikely</t>
  </si>
  <si>
    <t>Medium</t>
  </si>
  <si>
    <t>Critical</t>
  </si>
  <si>
    <t>High</t>
  </si>
  <si>
    <t>aaa</t>
  </si>
  <si>
    <t>Caused by:    Consequence:</t>
  </si>
  <si>
    <t>Risk 1</t>
  </si>
  <si>
    <t xml:space="preserve">Residual 
Risk Rating </t>
  </si>
  <si>
    <t>Residual Consequence</t>
  </si>
  <si>
    <t>Residual 
Likelihood</t>
  </si>
  <si>
    <r>
      <t xml:space="preserve">Control Owners (s)
</t>
    </r>
    <r>
      <rPr>
        <b/>
        <i/>
        <sz val="9"/>
        <color theme="1"/>
        <rFont val="Open Sans"/>
        <family val="2"/>
      </rPr>
      <t>Name and Role</t>
    </r>
  </si>
  <si>
    <t>Control (s)</t>
  </si>
  <si>
    <t xml:space="preserve">Risk Rating </t>
  </si>
  <si>
    <t>Consequence</t>
  </si>
  <si>
    <t>Likelihood</t>
  </si>
  <si>
    <r>
      <t xml:space="preserve">Risk Owners (s)
</t>
    </r>
    <r>
      <rPr>
        <b/>
        <i/>
        <sz val="9"/>
        <color theme="1"/>
        <rFont val="Open Sans"/>
        <family val="2"/>
      </rPr>
      <t>Name and Role</t>
    </r>
  </si>
  <si>
    <t>Caused by &amp; Consequences</t>
  </si>
  <si>
    <t>Risk Description</t>
  </si>
  <si>
    <t>Unique ID</t>
  </si>
  <si>
    <t>Master Risk 
Matrix</t>
  </si>
  <si>
    <t>Residual  Risk
(With controls)</t>
  </si>
  <si>
    <t>Inherent Risk
(Without controls)</t>
  </si>
  <si>
    <t>Consequence (BIL)</t>
  </si>
  <si>
    <t>Date Last Updated:</t>
  </si>
  <si>
    <t>Updated by:</t>
  </si>
  <si>
    <t>Area Name:</t>
  </si>
  <si>
    <t>Risk Matricies</t>
  </si>
  <si>
    <t>This tool is intended as a guide for your organisation to assess its risks across the domains in the PSR.</t>
  </si>
  <si>
    <t>Risk Assessment Tool</t>
  </si>
  <si>
    <t>PSR Self-assessment</t>
  </si>
  <si>
    <t xml:space="preserve">Single purpose agency with limited involvement in delivery of New Zealand domestic systems. </t>
  </si>
  <si>
    <t>Contributing agency to the delivery of parts of the New Zealand domestic system.</t>
  </si>
  <si>
    <t>Lead agency in the delivery of parts of the New Zealand domestic system.</t>
  </si>
  <si>
    <t>Lead agency in the delivery of the New Zealand domestic system.</t>
  </si>
  <si>
    <t>Social, economy, infrastructure, national services, or maintenance of law and order</t>
  </si>
  <si>
    <t>Inherent enterprise security risks could possibly result in low impacts to the New Zealand domestic system.</t>
  </si>
  <si>
    <t>Inherent enterprise security risks could possibly result in medium to high impacts to the New Zealand domestic system such as:
-  impeding the preservation of law and order; 
- prematurely disclosing information on government policies that has social, economic or financial consequences; 
- affecting or impeding national service delivery 
- affecting or impeding security or resilience of national infrastructure.</t>
  </si>
  <si>
    <t>Inherent enterprise security risks could possibly result in very high impacts to the New Zealand domestic system such as:
- significant harm to the confidence in the New Zealand Government; 
- harm to the ability to prevent, detect, or investigate offences; 
- adversely affecting economic, scientific, or technological matter vital to New Zealand's stability and integrity; 
- short term harm (days) to critical national infrastructure)</t>
  </si>
  <si>
    <t>Inherent enterprise security risks could possibly result in extreme or catastrophic impacts to the New Zealand domestic system such as:
- serious impact to the maintenance of law and order; 
- serious or greater disruption of the Government to provide services to the public; 
- serious damage to the economy or New Zealand; 
- serious disruption and medium term (weeks to months) shut down of critical national infrastructure.</t>
  </si>
  <si>
    <t>Agencies operating in relatively low risk environments will likely have less formalised and sophisticated protective security practices in place.  Consideration should be given to assessing the need for more mature protective security practices in higher risk areas.</t>
  </si>
  <si>
    <t>Some dependence on core partners to deliver national business outcomes. 
Core partners may have access and impact on critical services or systems holding classified information up to R*STRICTED (R). This may include partner responsibilities for information, personnel, or physical security.
Inherent enterprise security risks could possibly result in medium to high impacts to partner dependent business operations due to the nature of their access and scope of responsibility such as:
- affecting national business products, services, or systems up to R*.</t>
  </si>
  <si>
    <t>Greater dependence on core partners to deliver national business outcomes. 
Core partners can have access and impact on critical business services, security products or services, or ICT products, services, or systems holding classified information up to C*NFIDENTIAL (C). 
Inherent enterprise security risks could possibly result in very high impacts to partner dependent business operations due to the nature of their greater access and/or scope of responsibility such as:
- affecting critical national business products, services, security services, or systems holding up to C classified information.</t>
  </si>
  <si>
    <t>Most information and systems are classified as UNCLASSIFIED or IN-CONFIDENCE with small amounts up to SENSITIVE or RESTRICTED.  
Nature / value of the information is generally low to outsiders.</t>
  </si>
  <si>
    <t xml:space="preserve">Information and systems are classified up to SENSITIVE or RESTRICTED.  </t>
  </si>
  <si>
    <t>Information and systems are classified up to C*NFIDENTIAL (C).</t>
  </si>
  <si>
    <t>Information and systems are classified S*CRET, TOP S*CRET, or higher.</t>
  </si>
  <si>
    <t xml:space="preserve">ICT Systems do not create risks to wider New Zealand domestic or national security systems.  </t>
  </si>
  <si>
    <t>ICT Systems could possibly create impacts to New Zealand domestic or national security systems (up to RESTRICTED).</t>
  </si>
  <si>
    <t>ICT Systems could create very high impacts to New Zealand domestic or national security systems (up to C).</t>
  </si>
  <si>
    <t>Privacy risks are low as limited personal information is collected.</t>
  </si>
  <si>
    <t>Sensitive personal information is collected with its loss could cause endangerment, or affect an individual's wellbeing or livelihood.</t>
  </si>
  <si>
    <t>N/A</t>
  </si>
  <si>
    <t>Inherent enterprise information security risks could possibly result in low impacts due to the limited value of the information if compromised.</t>
  </si>
  <si>
    <t>Inherent enterprise security risks could possibly result in medium to high impacts to information security due to the high value of the information if compromised.</t>
  </si>
  <si>
    <t>Inherent enterprise security risks could possibly result in very high impacts to information security due to the very high value of the information if compromised.</t>
  </si>
  <si>
    <t>Inherent enterprise security risks could possibly result in extreme or catastrophic impacts to information security due to the extreme value of the information if compromised.</t>
  </si>
  <si>
    <t>Small number of NSC holders (for the primary purpose of information sharing &amp; security) though no highly classified information is held by the organisation (C or higher).</t>
  </si>
  <si>
    <t>Some NSC holders but mostly only CV NSCs and/or with few SV and TSV NSCs</t>
  </si>
  <si>
    <t>Most personnel hold national security clearances up to TOP S*CRET SPECIAL (TSS).</t>
  </si>
  <si>
    <t>Few high risk roles (e.g., governance, financial, political, technological, security.)</t>
  </si>
  <si>
    <t>Large number of high risk roles without NSCs (e.g., governance, financial, political, technological, security) who often have access to high value facilities (Zone 3), information (Sen or R), and/or assets.</t>
  </si>
  <si>
    <t>Large number of high risk roles who may have access to very extreme value facilities (Zone 5 or SCIF), information (TS or higher), and/or assets.</t>
  </si>
  <si>
    <t>No National Security Clearance (NSC) holders.
Most personnel have little to no access to SENSITIVE (Sen) or R*STRICTED (R) information.</t>
  </si>
  <si>
    <t>Limited remote working for most personnel.</t>
  </si>
  <si>
    <t>Remote working is a norm.</t>
  </si>
  <si>
    <t>Relatively few contractors are engaged.</t>
  </si>
  <si>
    <t>Contractors are engaged regularly who may have access to high value facilities, information, and/or assets.</t>
  </si>
  <si>
    <t>Contractors are engaged regularly who may have access to very high value facilities, information, and/or assets.</t>
  </si>
  <si>
    <t>Contractors are engaged regularly who may have access to extreme value facilities, information, and/or assets.</t>
  </si>
  <si>
    <t>Inherent enterprise insider security risks could possibly result in low impacts.</t>
  </si>
  <si>
    <t>Inherent enterprise insider security risks could possibly result in medium to high impacts.</t>
  </si>
  <si>
    <t>Inherent enterprise insider security risks could possibly result in very high impacts.</t>
  </si>
  <si>
    <t>Inherent enterprise insider security risks could possibly result in extreme or catastrophic impacts.</t>
  </si>
  <si>
    <t>Nature / value of physical assets is generally low (e.g., standard office assets) to the domestic and national security systems.</t>
  </si>
  <si>
    <t>Nature / value of physical assets is generally medium to high  to the domestic and national security systems.</t>
  </si>
  <si>
    <t>Nature / value of physical assets is generally very high to the domestic and national security systems.</t>
  </si>
  <si>
    <t>Nature / value of physical assets is generally extreme to the domestic and national security systems.</t>
  </si>
  <si>
    <t>Inherent enterprise security risks could possibly result in low impacts to people, information, or assets.</t>
  </si>
  <si>
    <t>Inherent enterprise security risks could possibly result in medium to high impacts to people, information, or assets.</t>
  </si>
  <si>
    <t>Inherent enterprise security risks could possibly result in very high impacts to people, information, or assets.</t>
  </si>
  <si>
    <t>Inherent enterprise security risks could possibly result in extreme or catastrophic impacts to people, information, or assets</t>
  </si>
  <si>
    <t xml:space="preserve"> GOV 5</t>
  </si>
  <si>
    <t xml:space="preserve">INFOSEC </t>
  </si>
  <si>
    <t xml:space="preserve">PHYSEC </t>
  </si>
  <si>
    <t>RISK LEVEL</t>
  </si>
  <si>
    <t>Contractors</t>
  </si>
  <si>
    <t>Enterprise risk -Personnel security</t>
  </si>
  <si>
    <t>Highest classification</t>
  </si>
  <si>
    <t>ICT Systems</t>
  </si>
  <si>
    <t>Privacy</t>
  </si>
  <si>
    <t>Enterprise information security risks</t>
  </si>
  <si>
    <t>National Security Clearances</t>
  </si>
  <si>
    <t>High risk roles</t>
  </si>
  <si>
    <t>Remote working</t>
  </si>
  <si>
    <t>Security Zones</t>
  </si>
  <si>
    <t>Physical assets</t>
  </si>
  <si>
    <t>Enterprise risks - Physical security</t>
  </si>
  <si>
    <t>PERSEC 4</t>
  </si>
  <si>
    <t>PERSEC 1-3</t>
  </si>
  <si>
    <t>Facilities include mainly Zone 1 and Zone 2</t>
  </si>
  <si>
    <t>Most facilities include Zones 1, 2 and 3.</t>
  </si>
  <si>
    <t>Facilities include up to Zone 4</t>
  </si>
  <si>
    <t>Facilities include Zone 5/SCIFs</t>
  </si>
  <si>
    <t>Overview of Tool:</t>
  </si>
  <si>
    <t xml:space="preserve"> GOV 3</t>
  </si>
  <si>
    <r>
      <t>High dependence on core partners to deliver national or international business outcomes. 
These core partners can have wide ranging access and impact on critical national services, security products or services, ICT products, services, or systems holding</t>
    </r>
    <r>
      <rPr>
        <b/>
        <sz val="10"/>
        <color rgb="FFC00000"/>
        <rFont val="Open Sans"/>
        <family val="2"/>
      </rPr>
      <t xml:space="preserve"> </t>
    </r>
    <r>
      <rPr>
        <sz val="10"/>
        <rFont val="Open Sans"/>
        <family val="2"/>
      </rPr>
      <t>S*CRET or higher classified information.
Inherent enterprise security risks could possibly result in extreme or catastrophic impacts to partner dependent business operations due to the nature of their wide reaching access and/or scope of responsibility such as:
- affecting critical national and international business products, services, security services, or systems holding S*CRET or higher classified information.</t>
    </r>
  </si>
  <si>
    <t>Large number of high risk roles who may have access to very high value facilities (Zone 4), information (C/S), and/or assets.</t>
  </si>
  <si>
    <t>GOV 1, 2, 4,6,7,8</t>
  </si>
  <si>
    <t>ICT Systems could create extreme or catastrophic impacts to New Zealand domestic or national security systems (S or higher).</t>
  </si>
  <si>
    <t>RISK/CMM LEVEL</t>
  </si>
  <si>
    <t>Enterprise Security Risk CMM Calculator</t>
  </si>
  <si>
    <t>Risk / CMM Level</t>
  </si>
  <si>
    <t>[IN-CONFIDENCE]</t>
  </si>
  <si>
    <t>This tool helps organisations to assess their inherent enterprise security risk levels for each PSR security domain and specific mandatory requirements. This calculator will recommend a target Protective Security Capability Maturity Model (PS-CMM) level for each mandatory requirement based on criterion scores.  Choose the Criterion score from the dropdown in the 'Score' column that best fits the majority of the organisation.  
Refer to the PSR Business Impact Levels (BILs) for more information on impact levels. Rate based on a risk likelihood = Possible or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</si>
</sst>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1"/>
      <color theme="1"/>
      <name val="Calibri"/>
      <family val="2"/>
      <scheme val="minor"/>
    </font>
    <font>
      <b/>
      <sz val="11"/>
      <color rgb="FFFFFFFF"/>
      <name val="Calibri"/>
      <family val="2"/>
    </font>
    <font>
      <sz val="11"/>
      <color rgb="FFFF0000"/>
      <name val="Calibri"/>
      <family val="2"/>
      <scheme val="minor"/>
    </font>
    <font>
      <b/>
      <sz val="11"/>
      <name val="Calibri"/>
      <family val="2"/>
    </font>
    <font>
      <sz val="11"/>
      <color theme="1"/>
      <name val="Calibri"/>
      <family val="2"/>
      <scheme val="minor"/>
    </font>
    <font>
      <sz val="11"/>
      <color theme="0"/>
      <name val="Calibri"/>
      <family val="2"/>
      <scheme val="minor"/>
    </font>
    <font>
      <b/>
      <sz val="20"/>
      <color theme="3"/>
      <name val="Open Sans ExtraBold"/>
      <family val="2"/>
    </font>
    <font>
      <b/>
      <sz val="10"/>
      <color rgb="FFFFFFFF"/>
      <name val="Open Sans"/>
      <family val="2"/>
    </font>
    <font>
      <b/>
      <sz val="11"/>
      <color theme="0"/>
      <name val="Open Sans"/>
      <family val="2"/>
    </font>
    <font>
      <b/>
      <sz val="11"/>
      <name val="Calibri"/>
      <family val="2"/>
      <scheme val="minor"/>
    </font>
    <font>
      <sz val="10"/>
      <color theme="1"/>
      <name val="Open Sans"/>
      <family val="2"/>
    </font>
    <font>
      <b/>
      <sz val="10"/>
      <color theme="0"/>
      <name val="Open Sans"/>
      <family val="2"/>
    </font>
    <font>
      <sz val="10"/>
      <name val="Open Sans"/>
      <family val="2"/>
    </font>
    <font>
      <b/>
      <sz val="10"/>
      <name val="Open Sans"/>
      <family val="2"/>
    </font>
    <font>
      <b/>
      <sz val="11"/>
      <name val="Open Sans"/>
      <family val="2"/>
    </font>
    <font>
      <sz val="9"/>
      <color theme="1"/>
      <name val="Open Sans"/>
      <family val="2"/>
    </font>
    <font>
      <b/>
      <sz val="9"/>
      <color theme="1"/>
      <name val="Open Sans"/>
      <family val="2"/>
    </font>
    <font>
      <b/>
      <sz val="8"/>
      <color theme="1"/>
      <name val="Open Sans"/>
      <family val="2"/>
    </font>
    <font>
      <sz val="9"/>
      <color theme="0"/>
      <name val="Open Sans"/>
      <family val="2"/>
    </font>
    <font>
      <b/>
      <sz val="10"/>
      <color theme="1"/>
      <name val="Open Sans"/>
      <family val="2"/>
    </font>
    <font>
      <b/>
      <i/>
      <sz val="9"/>
      <color theme="1"/>
      <name val="Open Sans"/>
      <family val="2"/>
    </font>
    <font>
      <b/>
      <sz val="12"/>
      <color theme="1"/>
      <name val="Open Sans"/>
      <family val="2"/>
    </font>
    <font>
      <sz val="8"/>
      <color theme="1"/>
      <name val="Open Sans"/>
      <family val="2"/>
    </font>
    <font>
      <b/>
      <sz val="10"/>
      <color rgb="FFC00000"/>
      <name val="Open Sans"/>
      <family val="2"/>
    </font>
    <font>
      <b/>
      <sz val="20"/>
      <color rgb="FF002D4C"/>
      <name val="Open Sans ExtraBold"/>
      <family val="2"/>
    </font>
    <font>
      <sz val="8"/>
      <color rgb="FF002D4C"/>
      <name val="Open Sans"/>
      <family val="2"/>
    </font>
    <font>
      <sz val="10"/>
      <color rgb="FF002D4C"/>
      <name val="Open Sans"/>
      <family val="2"/>
    </font>
    <font>
      <sz val="9"/>
      <color rgb="FF002D4C"/>
      <name val="Open Sans"/>
      <family val="2"/>
    </font>
  </fonts>
  <fills count="26">
    <fill>
      <patternFill patternType="none"/>
    </fill>
    <fill>
      <patternFill patternType="gray125"/>
    </fill>
    <fill>
      <patternFill patternType="solid">
        <fgColor rgb="FF7F7F7F"/>
        <bgColor indexed="64"/>
      </patternFill>
    </fill>
    <fill>
      <patternFill patternType="solid">
        <fgColor rgb="FFFFFF00"/>
        <bgColor indexed="64"/>
      </patternFill>
    </fill>
    <fill>
      <patternFill patternType="solid">
        <fgColor rgb="FFDDF8FF"/>
        <bgColor indexed="64"/>
      </patternFill>
    </fill>
    <fill>
      <patternFill patternType="solid">
        <fgColor theme="1"/>
        <bgColor indexed="64"/>
      </patternFill>
    </fill>
    <fill>
      <patternFill patternType="solid">
        <fgColor theme="3"/>
        <bgColor indexed="64"/>
      </patternFill>
    </fill>
    <fill>
      <patternFill patternType="solid">
        <fgColor theme="0" tint="-4.9989318521683403E-2"/>
        <bgColor indexed="64"/>
      </patternFill>
    </fill>
    <fill>
      <patternFill patternType="solid">
        <fgColor rgb="FFA9D08E"/>
        <bgColor indexed="64"/>
      </patternFill>
    </fill>
    <fill>
      <patternFill patternType="solid">
        <fgColor rgb="FFFFD966"/>
        <bgColor indexed="64"/>
      </patternFill>
    </fill>
    <fill>
      <patternFill patternType="solid">
        <fgColor rgb="FFED7D31"/>
        <bgColor indexed="64"/>
      </patternFill>
    </fill>
    <fill>
      <patternFill patternType="solid">
        <fgColor rgb="FFC00000"/>
        <bgColor indexed="64"/>
      </patternFill>
    </fill>
    <fill>
      <patternFill patternType="solid">
        <fgColor theme="4"/>
        <bgColor indexed="64"/>
      </patternFill>
    </fill>
    <fill>
      <patternFill patternType="solid">
        <fgColor theme="7" tint="-0.249977111117893"/>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2" tint="-0.49998474074526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FFCCDB"/>
        <bgColor indexed="64"/>
      </patternFill>
    </fill>
    <fill>
      <patternFill patternType="solid">
        <fgColor rgb="FF19A2C0"/>
        <bgColor indexed="64"/>
      </patternFill>
    </fill>
    <fill>
      <patternFill patternType="solid">
        <fgColor rgb="FFFE6795"/>
        <bgColor indexed="64"/>
      </patternFill>
    </fill>
    <fill>
      <patternFill patternType="solid">
        <fgColor rgb="FFBF6F00"/>
        <bgColor indexed="64"/>
      </patternFill>
    </fill>
    <fill>
      <patternFill patternType="solid">
        <fgColor theme="1" tint="0.499984740745262"/>
        <bgColor indexed="64"/>
      </patternFill>
    </fill>
  </fills>
  <borders count="47">
    <border>
      <left/>
      <right/>
      <top/>
      <bottom/>
      <diagonal/>
    </border>
    <border>
      <left style="medium">
        <color rgb="FFFFFFFF"/>
      </left>
      <right style="medium">
        <color rgb="FFFFFFFF"/>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diagonal/>
    </border>
    <border>
      <left style="medium">
        <color rgb="FFFFFFFF"/>
      </left>
      <right/>
      <top/>
      <bottom style="medium">
        <color rgb="FFFFFFFF"/>
      </bottom>
      <diagonal/>
    </border>
    <border>
      <left/>
      <right/>
      <top/>
      <bottom style="medium">
        <color rgb="FFFFFFFF"/>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medium">
        <color rgb="FFFFFFFF"/>
      </right>
      <top/>
      <bottom style="medium">
        <color rgb="FFFFFFFF"/>
      </bottom>
      <diagonal/>
    </border>
    <border>
      <left style="thin">
        <color theme="0" tint="-4.9989318521683403E-2"/>
      </left>
      <right style="thin">
        <color indexed="64"/>
      </right>
      <top style="thin">
        <color theme="0" tint="-4.9989318521683403E-2"/>
      </top>
      <bottom style="thin">
        <color indexed="64"/>
      </bottom>
      <diagonal/>
    </border>
    <border>
      <left style="thin">
        <color theme="0" tint="-4.9989318521683403E-2"/>
      </left>
      <right style="thin">
        <color theme="0" tint="-4.9989318521683403E-2"/>
      </right>
      <top style="thin">
        <color theme="0" tint="-4.9989318521683403E-2"/>
      </top>
      <bottom style="thin">
        <color indexed="64"/>
      </bottom>
      <diagonal/>
    </border>
    <border>
      <left style="thin">
        <color indexed="64"/>
      </left>
      <right style="thin">
        <color theme="0" tint="-4.9989318521683403E-2"/>
      </right>
      <top style="thin">
        <color theme="0" tint="-4.9989318521683403E-2"/>
      </top>
      <bottom style="thin">
        <color indexed="64"/>
      </bottom>
      <diagonal/>
    </border>
    <border>
      <left style="thin">
        <color indexed="64"/>
      </left>
      <right/>
      <top style="hair">
        <color auto="1"/>
      </top>
      <bottom style="thin">
        <color indexed="64"/>
      </bottom>
      <diagonal/>
    </border>
    <border>
      <left style="thin">
        <color auto="1"/>
      </left>
      <right style="thin">
        <color auto="1"/>
      </right>
      <top/>
      <bottom style="thin">
        <color auto="1"/>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hair">
        <color auto="1"/>
      </top>
      <bottom style="hair">
        <color auto="1"/>
      </bottom>
      <diagonal/>
    </border>
    <border>
      <left style="thin">
        <color auto="1"/>
      </left>
      <right style="thin">
        <color auto="1"/>
      </right>
      <top/>
      <bottom/>
      <diagonal/>
    </border>
    <border>
      <left style="thin">
        <color theme="0" tint="-4.9989318521683403E-2"/>
      </left>
      <right style="thin">
        <color indexed="64"/>
      </right>
      <top style="thin">
        <color indexed="64"/>
      </top>
      <bottom style="thin">
        <color theme="0" tint="-4.9989318521683403E-2"/>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indexed="64"/>
      </left>
      <right style="thin">
        <color theme="0" tint="-4.9989318521683403E-2"/>
      </right>
      <top style="thin">
        <color indexed="64"/>
      </top>
      <bottom style="thin">
        <color theme="0" tint="-4.9989318521683403E-2"/>
      </bottom>
      <diagonal/>
    </border>
    <border>
      <left style="thin">
        <color indexed="64"/>
      </left>
      <right/>
      <top style="thin">
        <color indexed="64"/>
      </top>
      <bottom style="hair">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rgb="FFFFFFFF"/>
      </right>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medium">
        <color rgb="FFFFFFFF"/>
      </right>
      <top style="thin">
        <color theme="0"/>
      </top>
      <bottom/>
      <diagonal/>
    </border>
    <border>
      <left style="thin">
        <color theme="0"/>
      </left>
      <right style="medium">
        <color rgb="FFFFFFFF"/>
      </right>
      <top/>
      <bottom/>
      <diagonal/>
    </border>
    <border>
      <left style="thin">
        <color theme="0"/>
      </left>
      <right style="medium">
        <color rgb="FFFFFFFF"/>
      </right>
      <top/>
      <bottom style="thin">
        <color theme="0"/>
      </bottom>
      <diagonal/>
    </border>
    <border>
      <left style="thin">
        <color theme="0"/>
      </left>
      <right style="thin">
        <color theme="0"/>
      </right>
      <top/>
      <bottom/>
      <diagonal/>
    </border>
    <border>
      <left style="thin">
        <color theme="0" tint="-0.14999847407452621"/>
      </left>
      <right/>
      <top style="thin">
        <color theme="0" tint="-0.14999847407452621"/>
      </top>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right>
      <top/>
      <bottom style="thin">
        <color theme="0"/>
      </bottom>
      <diagonal/>
    </border>
  </borders>
  <cellStyleXfs count="4">
    <xf numFmtId="0" fontId="0" fillId="0" borderId="0"/>
    <xf numFmtId="0" fontId="5" fillId="0" borderId="0"/>
    <xf numFmtId="0" fontId="11" fillId="0" borderId="0"/>
    <xf numFmtId="0" fontId="7" fillId="0" borderId="0" applyNumberFormat="0" applyFill="0" applyBorder="0" applyAlignment="0" applyProtection="0">
      <alignment vertical="top"/>
    </xf>
  </cellStyleXfs>
  <cellXfs count="150">
    <xf numFmtId="0" fontId="0" fillId="0" borderId="0" xfId="0"/>
    <xf numFmtId="0" fontId="5" fillId="4" borderId="0" xfId="1" applyFill="1" applyAlignment="1">
      <alignment vertical="top"/>
    </xf>
    <xf numFmtId="0" fontId="3" fillId="4" borderId="0" xfId="1" applyFont="1" applyFill="1" applyAlignment="1">
      <alignment horizontal="center" vertical="center"/>
    </xf>
    <xf numFmtId="0" fontId="8" fillId="5" borderId="1" xfId="1" applyFont="1" applyFill="1" applyBorder="1" applyAlignment="1">
      <alignment horizontal="center" vertical="center" wrapText="1" readingOrder="1"/>
    </xf>
    <xf numFmtId="0" fontId="3" fillId="0" borderId="0" xfId="1" applyFont="1" applyAlignment="1">
      <alignment horizontal="center" vertical="center" wrapText="1"/>
    </xf>
    <xf numFmtId="0" fontId="5" fillId="0" borderId="0" xfId="1" applyAlignment="1">
      <alignment vertical="top"/>
    </xf>
    <xf numFmtId="0" fontId="13" fillId="7" borderId="7" xfId="1" applyFont="1" applyFill="1" applyBorder="1" applyAlignment="1">
      <alignment horizontal="left" vertical="center" wrapText="1" readingOrder="1"/>
    </xf>
    <xf numFmtId="0" fontId="3" fillId="0" borderId="0" xfId="1" applyFont="1" applyAlignment="1">
      <alignment horizontal="center" vertical="center"/>
    </xf>
    <xf numFmtId="0" fontId="15" fillId="8" borderId="7" xfId="1" applyFont="1" applyFill="1" applyBorder="1" applyAlignment="1">
      <alignment horizontal="center" vertical="center" wrapText="1" readingOrder="1"/>
    </xf>
    <xf numFmtId="0" fontId="13" fillId="7" borderId="1" xfId="1" applyFont="1" applyFill="1" applyBorder="1" applyAlignment="1">
      <alignment horizontal="left" vertical="center" wrapText="1" readingOrder="1"/>
    </xf>
    <xf numFmtId="0" fontId="15" fillId="9" borderId="1" xfId="1" applyFont="1" applyFill="1" applyBorder="1" applyAlignment="1">
      <alignment horizontal="center" vertical="center" wrapText="1" readingOrder="1"/>
    </xf>
    <xf numFmtId="0" fontId="15" fillId="10" borderId="1" xfId="1" applyFont="1" applyFill="1" applyBorder="1" applyAlignment="1">
      <alignment horizontal="center" vertical="center" wrapText="1" readingOrder="1"/>
    </xf>
    <xf numFmtId="0" fontId="9" fillId="11" borderId="1" xfId="1" applyFont="1" applyFill="1" applyBorder="1" applyAlignment="1">
      <alignment horizontal="center" vertical="center" wrapText="1" readingOrder="1"/>
    </xf>
    <xf numFmtId="0" fontId="5" fillId="0" borderId="0" xfId="1" applyAlignment="1">
      <alignment vertical="top" wrapText="1"/>
    </xf>
    <xf numFmtId="0" fontId="5" fillId="0" borderId="0" xfId="1" applyAlignment="1">
      <alignment horizontal="center" vertical="top"/>
    </xf>
    <xf numFmtId="0" fontId="6" fillId="14" borderId="0" xfId="1" applyFont="1" applyFill="1" applyAlignment="1">
      <alignment vertical="top"/>
    </xf>
    <xf numFmtId="0" fontId="16" fillId="0" borderId="0" xfId="2" applyFont="1"/>
    <xf numFmtId="0" fontId="17" fillId="15" borderId="15" xfId="2" applyFont="1" applyFill="1" applyBorder="1" applyAlignment="1">
      <alignment horizontal="center" vertical="center"/>
    </xf>
    <xf numFmtId="0" fontId="17" fillId="3" borderId="16" xfId="2" applyFont="1" applyFill="1" applyBorder="1" applyAlignment="1">
      <alignment horizontal="center" vertical="center"/>
    </xf>
    <xf numFmtId="0" fontId="17" fillId="16" borderId="16" xfId="2" applyFont="1" applyFill="1" applyBorder="1" applyAlignment="1">
      <alignment horizontal="center" vertical="center"/>
    </xf>
    <xf numFmtId="0" fontId="17" fillId="16" borderId="17" xfId="2" applyFont="1" applyFill="1" applyBorder="1" applyAlignment="1">
      <alignment horizontal="center" vertical="center"/>
    </xf>
    <xf numFmtId="0" fontId="17" fillId="0" borderId="18" xfId="2" applyFont="1" applyBorder="1" applyAlignment="1">
      <alignment horizontal="center" vertical="center"/>
    </xf>
    <xf numFmtId="0" fontId="16" fillId="0" borderId="0" xfId="2" applyFont="1" applyAlignment="1">
      <alignment horizontal="center" vertical="center"/>
    </xf>
    <xf numFmtId="0" fontId="17" fillId="15" borderId="20" xfId="2" applyFont="1" applyFill="1" applyBorder="1" applyAlignment="1">
      <alignment horizontal="center" vertical="center"/>
    </xf>
    <xf numFmtId="0" fontId="17" fillId="15" borderId="21" xfId="2" applyFont="1" applyFill="1" applyBorder="1" applyAlignment="1">
      <alignment horizontal="center" vertical="center"/>
    </xf>
    <xf numFmtId="0" fontId="17" fillId="3" borderId="21" xfId="2" applyFont="1" applyFill="1" applyBorder="1" applyAlignment="1">
      <alignment horizontal="center" vertical="center"/>
    </xf>
    <xf numFmtId="0" fontId="17" fillId="16" borderId="21" xfId="2" applyFont="1" applyFill="1" applyBorder="1" applyAlignment="1">
      <alignment horizontal="center" vertical="center"/>
    </xf>
    <xf numFmtId="0" fontId="17" fillId="16" borderId="22" xfId="2" applyFont="1" applyFill="1" applyBorder="1" applyAlignment="1">
      <alignment horizontal="center" vertical="center"/>
    </xf>
    <xf numFmtId="0" fontId="17" fillId="0" borderId="23" xfId="2" applyFont="1" applyBorder="1" applyAlignment="1">
      <alignment horizontal="center" vertical="center"/>
    </xf>
    <xf numFmtId="0" fontId="17" fillId="17" borderId="20" xfId="2" applyFont="1" applyFill="1" applyBorder="1" applyAlignment="1">
      <alignment horizontal="center" vertical="center"/>
    </xf>
    <xf numFmtId="0" fontId="17" fillId="17" borderId="21" xfId="2" applyFont="1" applyFill="1" applyBorder="1" applyAlignment="1">
      <alignment horizontal="center" vertical="center"/>
    </xf>
    <xf numFmtId="0" fontId="17" fillId="3" borderId="22" xfId="2" applyFont="1" applyFill="1" applyBorder="1" applyAlignment="1">
      <alignment horizontal="center" vertical="center"/>
    </xf>
    <xf numFmtId="0" fontId="17" fillId="17" borderId="25" xfId="2" applyFont="1" applyFill="1" applyBorder="1" applyAlignment="1">
      <alignment horizontal="center" vertical="center"/>
    </xf>
    <xf numFmtId="0" fontId="17" fillId="17" borderId="26" xfId="2" applyFont="1" applyFill="1" applyBorder="1" applyAlignment="1">
      <alignment horizontal="center" vertical="center"/>
    </xf>
    <xf numFmtId="0" fontId="17" fillId="15" borderId="26" xfId="2" applyFont="1" applyFill="1" applyBorder="1" applyAlignment="1">
      <alignment horizontal="center" vertical="center"/>
    </xf>
    <xf numFmtId="0" fontId="17" fillId="3" borderId="27" xfId="2" applyFont="1" applyFill="1" applyBorder="1" applyAlignment="1">
      <alignment horizontal="center" vertical="center"/>
    </xf>
    <xf numFmtId="0" fontId="17" fillId="0" borderId="28" xfId="2" applyFont="1" applyBorder="1" applyAlignment="1">
      <alignment horizontal="center" vertical="center" wrapText="1"/>
    </xf>
    <xf numFmtId="0" fontId="17" fillId="0" borderId="29" xfId="2" applyFont="1" applyBorder="1" applyAlignment="1">
      <alignment horizontal="center" vertical="center" wrapText="1"/>
    </xf>
    <xf numFmtId="0" fontId="16" fillId="0" borderId="34" xfId="2" applyFont="1" applyBorder="1" applyAlignment="1">
      <alignment horizontal="center" vertical="center" wrapText="1"/>
    </xf>
    <xf numFmtId="0" fontId="16" fillId="0" borderId="34" xfId="2" applyFont="1" applyBorder="1" applyAlignment="1">
      <alignment vertical="top" wrapText="1"/>
    </xf>
    <xf numFmtId="0" fontId="16" fillId="0" borderId="34" xfId="2" applyFont="1" applyBorder="1" applyAlignment="1">
      <alignment horizontal="center" vertical="center"/>
    </xf>
    <xf numFmtId="0" fontId="17" fillId="0" borderId="0" xfId="2" applyFont="1" applyAlignment="1">
      <alignment horizontal="center" vertical="center"/>
    </xf>
    <xf numFmtId="0" fontId="18" fillId="15" borderId="15" xfId="2" applyFont="1" applyFill="1" applyBorder="1" applyAlignment="1">
      <alignment horizontal="center" vertical="center"/>
    </xf>
    <xf numFmtId="0" fontId="18" fillId="3" borderId="16" xfId="2" applyFont="1" applyFill="1" applyBorder="1" applyAlignment="1">
      <alignment horizontal="center" vertical="center"/>
    </xf>
    <xf numFmtId="0" fontId="18" fillId="16" borderId="16" xfId="2" applyFont="1" applyFill="1" applyBorder="1" applyAlignment="1">
      <alignment horizontal="center" vertical="center"/>
    </xf>
    <xf numFmtId="0" fontId="18" fillId="16" borderId="17" xfId="2" applyFont="1" applyFill="1" applyBorder="1" applyAlignment="1">
      <alignment horizontal="center" vertical="center"/>
    </xf>
    <xf numFmtId="0" fontId="19" fillId="18" borderId="30" xfId="2" applyFont="1" applyFill="1" applyBorder="1" applyAlignment="1">
      <alignment horizontal="center" vertical="center"/>
    </xf>
    <xf numFmtId="0" fontId="18" fillId="15" borderId="20" xfId="2" applyFont="1" applyFill="1" applyBorder="1" applyAlignment="1">
      <alignment horizontal="center" vertical="center"/>
    </xf>
    <xf numFmtId="0" fontId="18" fillId="15" borderId="21" xfId="2" applyFont="1" applyFill="1" applyBorder="1" applyAlignment="1">
      <alignment horizontal="center" vertical="center"/>
    </xf>
    <xf numFmtId="0" fontId="18" fillId="3" borderId="21" xfId="2" applyFont="1" applyFill="1" applyBorder="1" applyAlignment="1">
      <alignment horizontal="center" vertical="center"/>
    </xf>
    <xf numFmtId="0" fontId="18" fillId="16" borderId="21" xfId="2" applyFont="1" applyFill="1" applyBorder="1" applyAlignment="1">
      <alignment horizontal="center" vertical="center"/>
    </xf>
    <xf numFmtId="0" fontId="18" fillId="16" borderId="22" xfId="2" applyFont="1" applyFill="1" applyBorder="1" applyAlignment="1">
      <alignment horizontal="center" vertical="center"/>
    </xf>
    <xf numFmtId="0" fontId="18" fillId="17" borderId="20" xfId="2" applyFont="1" applyFill="1" applyBorder="1" applyAlignment="1">
      <alignment horizontal="center" vertical="center"/>
    </xf>
    <xf numFmtId="0" fontId="18" fillId="17" borderId="21" xfId="2" applyFont="1" applyFill="1" applyBorder="1" applyAlignment="1">
      <alignment horizontal="center" vertical="center"/>
    </xf>
    <xf numFmtId="0" fontId="18" fillId="3" borderId="22" xfId="2" applyFont="1" applyFill="1" applyBorder="1" applyAlignment="1">
      <alignment horizontal="center" vertical="center"/>
    </xf>
    <xf numFmtId="0" fontId="18" fillId="17" borderId="25" xfId="2" applyFont="1" applyFill="1" applyBorder="1" applyAlignment="1">
      <alignment horizontal="center" vertical="center"/>
    </xf>
    <xf numFmtId="0" fontId="18" fillId="17" borderId="26" xfId="2" applyFont="1" applyFill="1" applyBorder="1" applyAlignment="1">
      <alignment horizontal="center" vertical="center"/>
    </xf>
    <xf numFmtId="0" fontId="18" fillId="15" borderId="26" xfId="2" applyFont="1" applyFill="1" applyBorder="1" applyAlignment="1">
      <alignment horizontal="center" vertical="center"/>
    </xf>
    <xf numFmtId="0" fontId="18" fillId="3" borderId="27" xfId="2" applyFont="1" applyFill="1" applyBorder="1" applyAlignment="1">
      <alignment horizontal="center" vertical="center"/>
    </xf>
    <xf numFmtId="0" fontId="19" fillId="18" borderId="30" xfId="2" applyFont="1" applyFill="1" applyBorder="1" applyAlignment="1">
      <alignment horizontal="center" vertical="center" wrapText="1"/>
    </xf>
    <xf numFmtId="0" fontId="16" fillId="0" borderId="0" xfId="2" applyFont="1" applyAlignment="1">
      <alignment wrapText="1"/>
    </xf>
    <xf numFmtId="0" fontId="16" fillId="19" borderId="0" xfId="2" applyFont="1" applyFill="1"/>
    <xf numFmtId="0" fontId="16" fillId="19" borderId="0" xfId="2" applyFont="1" applyFill="1" applyAlignment="1">
      <alignment horizontal="center" vertical="center"/>
    </xf>
    <xf numFmtId="0" fontId="19" fillId="20" borderId="30" xfId="2" applyFont="1" applyFill="1" applyBorder="1" applyAlignment="1">
      <alignment horizontal="center" vertical="center"/>
    </xf>
    <xf numFmtId="0" fontId="19" fillId="19" borderId="0" xfId="2" applyFont="1" applyFill="1" applyAlignment="1">
      <alignment horizontal="right"/>
    </xf>
    <xf numFmtId="0" fontId="19" fillId="19" borderId="0" xfId="2" applyFont="1" applyFill="1" applyAlignment="1">
      <alignment horizontal="right" vertical="center"/>
    </xf>
    <xf numFmtId="0" fontId="19" fillId="19" borderId="0" xfId="2" applyFont="1" applyFill="1"/>
    <xf numFmtId="0" fontId="10" fillId="21" borderId="13" xfId="1" applyFont="1" applyFill="1" applyBorder="1" applyAlignment="1">
      <alignment horizontal="center" vertical="center" wrapText="1"/>
    </xf>
    <xf numFmtId="0" fontId="9" fillId="14" borderId="0" xfId="1" applyFont="1" applyFill="1" applyAlignment="1">
      <alignment horizontal="center" vertical="center" wrapText="1" readingOrder="1"/>
    </xf>
    <xf numFmtId="0" fontId="13" fillId="14" borderId="0" xfId="1" applyFont="1" applyFill="1" applyAlignment="1">
      <alignment horizontal="left" vertical="center" wrapText="1" readingOrder="1"/>
    </xf>
    <xf numFmtId="0" fontId="12" fillId="14" borderId="0" xfId="2" applyFont="1" applyFill="1" applyAlignment="1">
      <alignment horizontal="center" vertical="center"/>
    </xf>
    <xf numFmtId="0" fontId="11" fillId="7" borderId="1" xfId="1" applyFont="1" applyFill="1" applyBorder="1" applyAlignment="1">
      <alignment horizontal="left" vertical="center" wrapText="1" readingOrder="1"/>
    </xf>
    <xf numFmtId="0" fontId="12" fillId="6" borderId="10" xfId="2" applyFont="1" applyFill="1" applyBorder="1" applyAlignment="1">
      <alignment horizontal="center" vertical="center" wrapText="1"/>
    </xf>
    <xf numFmtId="0" fontId="13" fillId="7" borderId="3" xfId="1" applyFont="1" applyFill="1" applyBorder="1" applyAlignment="1">
      <alignment horizontal="left" vertical="center" wrapText="1" readingOrder="1"/>
    </xf>
    <xf numFmtId="0" fontId="12" fillId="6" borderId="36" xfId="2" applyFont="1" applyFill="1" applyBorder="1" applyAlignment="1">
      <alignment horizontal="center" vertical="center" wrapText="1"/>
    </xf>
    <xf numFmtId="0" fontId="13" fillId="7" borderId="35" xfId="1" applyFont="1" applyFill="1" applyBorder="1" applyAlignment="1">
      <alignment horizontal="left" vertical="center" wrapText="1" readingOrder="1"/>
    </xf>
    <xf numFmtId="0" fontId="13" fillId="7" borderId="2" xfId="1" applyFont="1" applyFill="1" applyBorder="1" applyAlignment="1">
      <alignment horizontal="left" vertical="center" wrapText="1" readingOrder="1"/>
    </xf>
    <xf numFmtId="0" fontId="20" fillId="14" borderId="13" xfId="2" applyFont="1" applyFill="1" applyBorder="1" applyAlignment="1">
      <alignment horizontal="center" vertical="center"/>
    </xf>
    <xf numFmtId="0" fontId="12" fillId="5" borderId="43" xfId="2" applyFont="1" applyFill="1" applyBorder="1" applyAlignment="1">
      <alignment horizontal="center" vertical="center"/>
    </xf>
    <xf numFmtId="0" fontId="20" fillId="14" borderId="37" xfId="2" applyFont="1" applyFill="1" applyBorder="1" applyAlignment="1">
      <alignment horizontal="center" vertical="center"/>
    </xf>
    <xf numFmtId="0" fontId="12" fillId="5" borderId="45" xfId="2" applyFont="1" applyFill="1" applyBorder="1" applyAlignment="1">
      <alignment horizontal="center" vertical="center"/>
    </xf>
    <xf numFmtId="0" fontId="12" fillId="6" borderId="13" xfId="2" applyFont="1" applyFill="1" applyBorder="1" applyAlignment="1">
      <alignment horizontal="center" vertical="center"/>
    </xf>
    <xf numFmtId="0" fontId="12" fillId="12" borderId="13" xfId="2" applyFont="1" applyFill="1" applyBorder="1" applyAlignment="1">
      <alignment horizontal="center" vertical="center"/>
    </xf>
    <xf numFmtId="0" fontId="12" fillId="23" borderId="13" xfId="2" applyFont="1" applyFill="1" applyBorder="1" applyAlignment="1">
      <alignment horizontal="center" vertical="center"/>
    </xf>
    <xf numFmtId="0" fontId="12" fillId="13" borderId="13" xfId="2" applyFont="1" applyFill="1" applyBorder="1" applyAlignment="1">
      <alignment horizontal="center" vertical="center"/>
    </xf>
    <xf numFmtId="0" fontId="14" fillId="14" borderId="13" xfId="2" applyFont="1" applyFill="1" applyBorder="1" applyAlignment="1">
      <alignment horizontal="center" vertical="center"/>
    </xf>
    <xf numFmtId="0" fontId="12" fillId="14" borderId="46" xfId="2" applyFont="1" applyFill="1" applyBorder="1" applyAlignment="1" applyProtection="1">
      <alignment horizontal="center" vertical="center"/>
      <protection hidden="1"/>
    </xf>
    <xf numFmtId="0" fontId="12" fillId="14" borderId="37" xfId="2" applyFont="1" applyFill="1" applyBorder="1" applyAlignment="1" applyProtection="1">
      <alignment horizontal="center" vertical="center"/>
      <protection hidden="1"/>
    </xf>
    <xf numFmtId="0" fontId="12" fillId="14" borderId="12" xfId="2" applyFont="1" applyFill="1" applyBorder="1" applyAlignment="1" applyProtection="1">
      <alignment horizontal="center" vertical="center"/>
      <protection hidden="1"/>
    </xf>
    <xf numFmtId="0" fontId="12" fillId="14" borderId="13" xfId="2" applyFont="1" applyFill="1" applyBorder="1" applyAlignment="1" applyProtection="1">
      <alignment horizontal="center" vertical="center"/>
      <protection hidden="1"/>
    </xf>
    <xf numFmtId="0" fontId="14" fillId="7" borderId="7" xfId="1" applyFont="1" applyFill="1" applyBorder="1" applyAlignment="1" applyProtection="1">
      <alignment horizontal="center" vertical="center" wrapText="1" readingOrder="1"/>
      <protection locked="0"/>
    </xf>
    <xf numFmtId="0" fontId="14" fillId="7" borderId="1" xfId="1" applyFont="1" applyFill="1" applyBorder="1" applyAlignment="1" applyProtection="1">
      <alignment horizontal="center" vertical="center" wrapText="1" readingOrder="1"/>
      <protection locked="0"/>
    </xf>
    <xf numFmtId="0" fontId="9" fillId="5" borderId="10" xfId="1" applyFont="1" applyFill="1" applyBorder="1" applyAlignment="1">
      <alignment horizontal="center" vertical="center"/>
    </xf>
    <xf numFmtId="0" fontId="9" fillId="5" borderId="11" xfId="1" applyFont="1" applyFill="1" applyBorder="1" applyAlignment="1">
      <alignment horizontal="center" vertical="center"/>
    </xf>
    <xf numFmtId="0" fontId="9" fillId="5" borderId="12" xfId="1" applyFont="1" applyFill="1" applyBorder="1" applyAlignment="1">
      <alignment horizontal="center" vertical="center"/>
    </xf>
    <xf numFmtId="0" fontId="4" fillId="21" borderId="13" xfId="1" applyFont="1" applyFill="1" applyBorder="1" applyAlignment="1">
      <alignment horizontal="center" vertical="top" wrapText="1" readingOrder="1"/>
    </xf>
    <xf numFmtId="0" fontId="10" fillId="21" borderId="10" xfId="1" applyFont="1" applyFill="1" applyBorder="1" applyAlignment="1">
      <alignment horizontal="center" vertical="top" wrapText="1"/>
    </xf>
    <xf numFmtId="0" fontId="10" fillId="21" borderId="11" xfId="1" applyFont="1" applyFill="1" applyBorder="1" applyAlignment="1">
      <alignment horizontal="center" vertical="top" wrapText="1"/>
    </xf>
    <xf numFmtId="0" fontId="10" fillId="21" borderId="12" xfId="1" applyFont="1" applyFill="1" applyBorder="1" applyAlignment="1">
      <alignment horizontal="center" vertical="top" wrapText="1"/>
    </xf>
    <xf numFmtId="0" fontId="13" fillId="7" borderId="8" xfId="1" applyFont="1" applyFill="1" applyBorder="1" applyAlignment="1">
      <alignment horizontal="left" vertical="center" wrapText="1" readingOrder="1"/>
    </xf>
    <xf numFmtId="0" fontId="13" fillId="7" borderId="9" xfId="1" applyFont="1" applyFill="1" applyBorder="1" applyAlignment="1">
      <alignment horizontal="left" vertical="center" wrapText="1" readingOrder="1"/>
    </xf>
    <xf numFmtId="0" fontId="13" fillId="7" borderId="14" xfId="1" applyFont="1" applyFill="1" applyBorder="1" applyAlignment="1">
      <alignment horizontal="left" vertical="center" wrapText="1" readingOrder="1"/>
    </xf>
    <xf numFmtId="0" fontId="5" fillId="4" borderId="0" xfId="1" applyFill="1" applyAlignment="1">
      <alignment horizontal="left" vertical="top"/>
    </xf>
    <xf numFmtId="0" fontId="5" fillId="4" borderId="0" xfId="1" applyFill="1" applyAlignment="1">
      <alignment horizontal="left" vertical="top" wrapText="1"/>
    </xf>
    <xf numFmtId="0" fontId="12" fillId="24" borderId="38" xfId="2" applyFont="1" applyFill="1" applyBorder="1" applyAlignment="1">
      <alignment horizontal="center" vertical="center"/>
    </xf>
    <xf numFmtId="0" fontId="12" fillId="24" borderId="42" xfId="2" applyFont="1" applyFill="1" applyBorder="1" applyAlignment="1">
      <alignment horizontal="center" vertical="center"/>
    </xf>
    <xf numFmtId="0" fontId="12" fillId="24" borderId="37" xfId="2" applyFont="1" applyFill="1" applyBorder="1" applyAlignment="1">
      <alignment horizontal="center" vertical="center"/>
    </xf>
    <xf numFmtId="0" fontId="1" fillId="0" borderId="44" xfId="1" applyFont="1" applyBorder="1" applyAlignment="1">
      <alignment horizontal="center" vertical="top"/>
    </xf>
    <xf numFmtId="0" fontId="13" fillId="7" borderId="4" xfId="1" applyFont="1" applyFill="1" applyBorder="1" applyAlignment="1">
      <alignment horizontal="left" vertical="center" wrapText="1" readingOrder="1"/>
    </xf>
    <xf numFmtId="0" fontId="13" fillId="7" borderId="5" xfId="1" applyFont="1" applyFill="1" applyBorder="1" applyAlignment="1">
      <alignment horizontal="left" vertical="center" wrapText="1" readingOrder="1"/>
    </xf>
    <xf numFmtId="0" fontId="13" fillId="7" borderId="6" xfId="1" applyFont="1" applyFill="1" applyBorder="1" applyAlignment="1">
      <alignment horizontal="left" vertical="center" wrapText="1" readingOrder="1"/>
    </xf>
    <xf numFmtId="0" fontId="4" fillId="9" borderId="13" xfId="1" applyFont="1" applyFill="1" applyBorder="1" applyAlignment="1">
      <alignment horizontal="center" vertical="center" wrapText="1" readingOrder="1"/>
    </xf>
    <xf numFmtId="0" fontId="2" fillId="2" borderId="13" xfId="1" applyFont="1" applyFill="1" applyBorder="1" applyAlignment="1">
      <alignment horizontal="center" vertical="center" wrapText="1" readingOrder="1"/>
    </xf>
    <xf numFmtId="0" fontId="12" fillId="25" borderId="39" xfId="2" applyFont="1" applyFill="1" applyBorder="1" applyAlignment="1">
      <alignment horizontal="center" vertical="center"/>
    </xf>
    <xf numFmtId="0" fontId="12" fillId="25" borderId="40" xfId="2" applyFont="1" applyFill="1" applyBorder="1" applyAlignment="1">
      <alignment horizontal="center" vertical="center"/>
    </xf>
    <xf numFmtId="0" fontId="12" fillId="25" borderId="41" xfId="2" applyFont="1" applyFill="1" applyBorder="1" applyAlignment="1">
      <alignment horizontal="center" vertical="center"/>
    </xf>
    <xf numFmtId="0" fontId="12" fillId="22" borderId="38" xfId="2" applyFont="1" applyFill="1" applyBorder="1" applyAlignment="1">
      <alignment horizontal="center" vertical="center"/>
    </xf>
    <xf numFmtId="0" fontId="12" fillId="22" borderId="42" xfId="2" applyFont="1" applyFill="1" applyBorder="1" applyAlignment="1">
      <alignment horizontal="center" vertical="center"/>
    </xf>
    <xf numFmtId="0" fontId="12" fillId="22" borderId="37" xfId="2" applyFont="1" applyFill="1" applyBorder="1" applyAlignment="1">
      <alignment horizontal="center" vertical="center"/>
    </xf>
    <xf numFmtId="0" fontId="12" fillId="23" borderId="38" xfId="2" applyFont="1" applyFill="1" applyBorder="1" applyAlignment="1">
      <alignment horizontal="center" vertical="center"/>
    </xf>
    <xf numFmtId="0" fontId="12" fillId="23" borderId="42" xfId="2" applyFont="1" applyFill="1" applyBorder="1" applyAlignment="1">
      <alignment horizontal="center" vertical="center"/>
    </xf>
    <xf numFmtId="0" fontId="12" fillId="23" borderId="37" xfId="2" applyFont="1" applyFill="1" applyBorder="1" applyAlignment="1">
      <alignment horizontal="center" vertical="center"/>
    </xf>
    <xf numFmtId="0" fontId="22" fillId="0" borderId="0" xfId="2" applyFont="1" applyAlignment="1">
      <alignment horizontal="left"/>
    </xf>
    <xf numFmtId="0" fontId="16" fillId="0" borderId="0" xfId="2" applyFont="1" applyAlignment="1">
      <alignment horizontal="center"/>
    </xf>
    <xf numFmtId="0" fontId="20" fillId="0" borderId="30" xfId="2" applyFont="1" applyBorder="1" applyAlignment="1">
      <alignment horizontal="center" vertical="center" wrapText="1"/>
    </xf>
    <xf numFmtId="0" fontId="17" fillId="7" borderId="33" xfId="2" applyFont="1" applyFill="1" applyBorder="1" applyAlignment="1">
      <alignment horizontal="center" vertical="center"/>
    </xf>
    <xf numFmtId="0" fontId="17" fillId="7" borderId="32" xfId="2" applyFont="1" applyFill="1" applyBorder="1" applyAlignment="1">
      <alignment horizontal="center" vertical="center"/>
    </xf>
    <xf numFmtId="0" fontId="17" fillId="7" borderId="31" xfId="2" applyFont="1" applyFill="1" applyBorder="1" applyAlignment="1">
      <alignment horizontal="center" vertical="center"/>
    </xf>
    <xf numFmtId="0" fontId="17" fillId="7" borderId="29" xfId="2" applyFont="1" applyFill="1" applyBorder="1" applyAlignment="1">
      <alignment horizontal="center" vertical="center" textRotation="90"/>
    </xf>
    <xf numFmtId="0" fontId="17" fillId="7" borderId="24" xfId="2" applyFont="1" applyFill="1" applyBorder="1" applyAlignment="1">
      <alignment horizontal="center" vertical="center" textRotation="90"/>
    </xf>
    <xf numFmtId="0" fontId="17" fillId="7" borderId="19" xfId="2" applyFont="1" applyFill="1" applyBorder="1" applyAlignment="1">
      <alignment horizontal="center" vertical="center" textRotation="90"/>
    </xf>
    <xf numFmtId="0" fontId="17" fillId="0" borderId="30" xfId="2" applyFont="1" applyBorder="1" applyAlignment="1">
      <alignment horizontal="center" vertical="center" wrapText="1"/>
    </xf>
    <xf numFmtId="0" fontId="25" fillId="4" borderId="0" xfId="1" applyFont="1" applyFill="1" applyAlignment="1">
      <alignment horizontal="left" vertical="top"/>
    </xf>
    <xf numFmtId="0" fontId="23" fillId="4" borderId="0" xfId="2" applyFont="1" applyFill="1" applyAlignment="1">
      <alignment horizontal="center" vertical="center"/>
    </xf>
    <xf numFmtId="0" fontId="11" fillId="4" borderId="0" xfId="2" applyFill="1" applyAlignment="1">
      <alignment vertical="center" wrapText="1"/>
    </xf>
    <xf numFmtId="0" fontId="16" fillId="4" borderId="0" xfId="2" applyFont="1" applyFill="1" applyAlignment="1">
      <alignment horizontal="center" vertical="center"/>
    </xf>
    <xf numFmtId="0" fontId="16" fillId="4" borderId="0" xfId="2" applyFont="1" applyFill="1" applyAlignment="1">
      <alignment vertical="center"/>
    </xf>
    <xf numFmtId="0" fontId="11" fillId="4" borderId="0" xfId="2" applyFill="1" applyAlignment="1">
      <alignment vertical="center"/>
    </xf>
    <xf numFmtId="0" fontId="26" fillId="4" borderId="0" xfId="2" applyFont="1" applyFill="1" applyAlignment="1">
      <alignment horizontal="left"/>
    </xf>
    <xf numFmtId="0" fontId="27" fillId="4" borderId="0" xfId="2" applyFont="1" applyFill="1" applyAlignment="1">
      <alignment vertical="center" wrapText="1"/>
    </xf>
    <xf numFmtId="0" fontId="27" fillId="4" borderId="0" xfId="2" applyFont="1" applyFill="1" applyAlignment="1">
      <alignment vertical="center"/>
    </xf>
    <xf numFmtId="0" fontId="28" fillId="4" borderId="0" xfId="2" applyFont="1" applyFill="1" applyAlignment="1">
      <alignment horizontal="center" vertical="center"/>
    </xf>
    <xf numFmtId="0" fontId="28" fillId="4" borderId="0" xfId="2" applyFont="1" applyFill="1" applyAlignment="1">
      <alignment vertical="center"/>
    </xf>
    <xf numFmtId="0" fontId="11" fillId="4" borderId="0" xfId="2" applyFill="1" applyAlignment="1">
      <alignment horizontal="center" vertical="center"/>
    </xf>
    <xf numFmtId="0" fontId="25" fillId="4" borderId="0" xfId="3" applyFont="1" applyFill="1" applyAlignment="1">
      <alignment vertical="center"/>
    </xf>
    <xf numFmtId="0" fontId="26" fillId="4" borderId="0" xfId="2" applyFont="1" applyFill="1" applyAlignment="1">
      <alignment horizontal="left" vertical="center" wrapText="1"/>
    </xf>
    <xf numFmtId="0" fontId="17" fillId="4" borderId="29" xfId="2" applyFont="1" applyFill="1" applyBorder="1" applyAlignment="1">
      <alignment horizontal="center" vertical="center" wrapText="1"/>
    </xf>
    <xf numFmtId="0" fontId="17" fillId="4" borderId="33" xfId="2" applyFont="1" applyFill="1" applyBorder="1" applyAlignment="1">
      <alignment horizontal="center" vertical="top" wrapText="1"/>
    </xf>
    <xf numFmtId="0" fontId="17" fillId="4" borderId="32" xfId="2" applyFont="1" applyFill="1" applyBorder="1" applyAlignment="1">
      <alignment horizontal="center" vertical="top"/>
    </xf>
    <xf numFmtId="0" fontId="17" fillId="4" borderId="31" xfId="2" applyFont="1" applyFill="1" applyBorder="1" applyAlignment="1">
      <alignment horizontal="center" vertical="top"/>
    </xf>
  </cellXfs>
  <cellStyles count="4">
    <cellStyle name="Normal" xfId="0" builtinId="0"/>
    <cellStyle name="Normal 2" xfId="2" xr:uid="{349293B0-6575-432D-B5C9-E848DDB46666}"/>
    <cellStyle name="Normal 4" xfId="1" xr:uid="{1C44130C-90BD-4F59-8300-F1D5621034FC}"/>
    <cellStyle name="Title 2" xfId="3" xr:uid="{428724E3-8A4F-4DED-B2E5-DDDC83D262A2}"/>
  </cellStyles>
  <dxfs count="18">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ont>
        <b/>
        <i val="0"/>
      </font>
      <fill>
        <patternFill>
          <bgColor theme="9" tint="0.39994506668294322"/>
        </patternFill>
      </fill>
    </dxf>
    <dxf>
      <font>
        <b/>
        <i val="0"/>
      </font>
      <fill>
        <patternFill>
          <bgColor theme="7" tint="0.39994506668294322"/>
        </patternFill>
      </fill>
    </dxf>
    <dxf>
      <font>
        <b/>
        <i val="0"/>
      </font>
      <fill>
        <patternFill>
          <bgColor theme="5"/>
        </patternFill>
      </fill>
    </dxf>
    <dxf>
      <font>
        <b/>
        <i val="0"/>
        <color theme="0"/>
      </font>
      <fill>
        <patternFill>
          <bgColor rgb="FFC00000"/>
        </patternFill>
      </fill>
    </dxf>
    <dxf>
      <font>
        <color theme="0"/>
      </font>
      <fill>
        <patternFill>
          <bgColor rgb="FFC00000"/>
        </patternFill>
      </fill>
    </dxf>
    <dxf>
      <font>
        <b/>
        <i val="0"/>
      </font>
      <fill>
        <patternFill>
          <bgColor rgb="FFA9D08E"/>
        </patternFill>
      </fill>
    </dxf>
    <dxf>
      <font>
        <b/>
        <i val="0"/>
      </font>
      <fill>
        <patternFill>
          <bgColor rgb="FFFFD966"/>
        </patternFill>
      </fill>
    </dxf>
    <dxf>
      <font>
        <b/>
        <i val="0"/>
      </font>
      <fill>
        <patternFill>
          <bgColor rgb="FFED7D31"/>
        </patternFill>
      </fill>
    </dxf>
  </dxfs>
  <tableStyles count="0" defaultTableStyle="TableStyleMedium2" defaultPivotStyle="PivotStyleLight16"/>
  <colors>
    <mruColors>
      <color rgb="FFDDF8FF"/>
      <color rgb="FF002D4C"/>
      <color rgb="FFFE6795"/>
      <color rgb="FFBF6F00"/>
      <color rgb="FF19A2C0"/>
      <color rgb="FFFFCCDB"/>
      <color rgb="FFE7E7E7"/>
      <color rgb="FF7F7F7F"/>
      <color rgb="FF7BC7CE"/>
      <color rgb="FF3480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2667000</xdr:colOff>
      <xdr:row>0</xdr:row>
      <xdr:rowOff>47625</xdr:rowOff>
    </xdr:from>
    <xdr:to>
      <xdr:col>4</xdr:col>
      <xdr:colOff>3179887</xdr:colOff>
      <xdr:row>3</xdr:row>
      <xdr:rowOff>476250</xdr:rowOff>
    </xdr:to>
    <xdr:pic>
      <xdr:nvPicPr>
        <xdr:cNvPr id="2" name="Picture 1">
          <a:extLst>
            <a:ext uri="{FF2B5EF4-FFF2-40B4-BE49-F238E27FC236}">
              <a16:creationId xmlns:a16="http://schemas.microsoft.com/office/drawing/2014/main" id="{B15FADE7-3507-4909-8FD1-8D4E6EF118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7375" y="47625"/>
          <a:ext cx="3894262" cy="11549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A8381-122E-46B3-8060-93BE96DAA42E}">
  <sheetPr>
    <tabColor theme="4" tint="0.39997558519241921"/>
    <pageSetUpPr fitToPage="1"/>
  </sheetPr>
  <dimension ref="B1:N40"/>
  <sheetViews>
    <sheetView showGridLines="0" tabSelected="1" zoomScale="80" zoomScaleNormal="80" workbookViewId="0">
      <pane ySplit="9" topLeftCell="A10" activePane="bottomLeft" state="frozen"/>
      <selection pane="bottomLeft" activeCell="J3" sqref="J3"/>
    </sheetView>
  </sheetViews>
  <sheetFormatPr defaultColWidth="8.85546875" defaultRowHeight="15"/>
  <cols>
    <col min="1" max="1" width="3.28515625" style="5" customWidth="1"/>
    <col min="2" max="2" width="20.28515625" style="5" customWidth="1"/>
    <col min="3" max="3" width="21.42578125" style="5" customWidth="1"/>
    <col min="4" max="7" width="50.7109375" style="5" customWidth="1"/>
    <col min="8" max="8" width="8.85546875" style="5"/>
    <col min="9" max="9" width="6.7109375" style="7" customWidth="1"/>
    <col min="10" max="10" width="23.28515625" style="7" customWidth="1"/>
    <col min="11" max="13" width="8.85546875" style="5"/>
    <col min="14" max="14" width="22.42578125" style="5" customWidth="1"/>
    <col min="15" max="16384" width="8.85546875" style="5"/>
  </cols>
  <sheetData>
    <row r="1" spans="2:14" s="1" customFormat="1">
      <c r="I1" s="2"/>
      <c r="J1" s="2"/>
    </row>
    <row r="2" spans="2:14" s="1" customFormat="1">
      <c r="I2" s="2"/>
      <c r="J2" s="2"/>
    </row>
    <row r="3" spans="2:14" s="1" customFormat="1" ht="27" customHeight="1">
      <c r="B3" s="132" t="s">
        <v>168</v>
      </c>
      <c r="C3" s="132"/>
      <c r="D3" s="132"/>
      <c r="I3" s="2"/>
      <c r="J3" s="2"/>
    </row>
    <row r="4" spans="2:14" s="1" customFormat="1" ht="51" customHeight="1">
      <c r="I4" s="2"/>
      <c r="J4" s="2"/>
    </row>
    <row r="5" spans="2:14" s="1" customFormat="1">
      <c r="B5" s="102" t="s">
        <v>161</v>
      </c>
      <c r="C5" s="103" t="s">
        <v>171</v>
      </c>
      <c r="D5" s="103"/>
      <c r="E5" s="103"/>
      <c r="F5" s="103"/>
      <c r="I5" s="2"/>
      <c r="J5" s="2"/>
    </row>
    <row r="6" spans="2:14" s="1" customFormat="1">
      <c r="B6" s="102"/>
      <c r="C6" s="103"/>
      <c r="D6" s="103"/>
      <c r="E6" s="103"/>
      <c r="F6" s="103"/>
      <c r="I6" s="2"/>
      <c r="J6" s="2"/>
    </row>
    <row r="7" spans="2:14" s="1" customFormat="1" ht="38.25" customHeight="1">
      <c r="B7" s="102"/>
      <c r="C7" s="103"/>
      <c r="D7" s="103"/>
      <c r="E7" s="103"/>
      <c r="F7" s="103"/>
      <c r="I7" s="2"/>
      <c r="J7" s="2"/>
    </row>
    <row r="8" spans="2:14" s="1" customFormat="1" ht="15.75" thickBot="1">
      <c r="I8" s="2"/>
      <c r="J8" s="2"/>
    </row>
    <row r="9" spans="2:14" s="1" customFormat="1" ht="30">
      <c r="B9" s="3" t="s">
        <v>6</v>
      </c>
      <c r="C9" s="3" t="s">
        <v>0</v>
      </c>
      <c r="D9" s="3" t="s">
        <v>1</v>
      </c>
      <c r="E9" s="3" t="s">
        <v>2</v>
      </c>
      <c r="F9" s="3" t="s">
        <v>3</v>
      </c>
      <c r="G9" s="3" t="s">
        <v>4</v>
      </c>
      <c r="H9" s="3" t="s">
        <v>5</v>
      </c>
      <c r="I9" s="2"/>
      <c r="J9" s="92" t="s">
        <v>29</v>
      </c>
      <c r="K9" s="93"/>
      <c r="L9" s="93"/>
      <c r="M9" s="93"/>
      <c r="N9" s="94"/>
    </row>
    <row r="10" spans="2:14">
      <c r="B10" s="95" t="s">
        <v>7</v>
      </c>
      <c r="C10" s="95"/>
      <c r="D10" s="95"/>
      <c r="E10" s="95"/>
      <c r="F10" s="95"/>
      <c r="G10" s="95"/>
      <c r="H10" s="95"/>
      <c r="I10" s="4"/>
      <c r="J10" s="67" t="s">
        <v>169</v>
      </c>
      <c r="K10" s="96" t="s">
        <v>38</v>
      </c>
      <c r="L10" s="97"/>
      <c r="M10" s="97"/>
      <c r="N10" s="98"/>
    </row>
    <row r="11" spans="2:14" ht="110.25" customHeight="1" thickBot="1">
      <c r="B11" s="113" t="s">
        <v>8</v>
      </c>
      <c r="C11" s="6" t="s">
        <v>39</v>
      </c>
      <c r="D11" s="6" t="s">
        <v>88</v>
      </c>
      <c r="E11" s="6" t="s">
        <v>89</v>
      </c>
      <c r="F11" s="6" t="s">
        <v>90</v>
      </c>
      <c r="G11" s="6" t="s">
        <v>91</v>
      </c>
      <c r="H11" s="90">
        <v>2</v>
      </c>
      <c r="J11" s="8" t="s">
        <v>31</v>
      </c>
      <c r="K11" s="99" t="s">
        <v>97</v>
      </c>
      <c r="L11" s="100"/>
      <c r="M11" s="100"/>
      <c r="N11" s="101"/>
    </row>
    <row r="12" spans="2:14" ht="201.75" customHeight="1" thickBot="1">
      <c r="B12" s="114"/>
      <c r="C12" s="9" t="s">
        <v>92</v>
      </c>
      <c r="D12" s="9" t="s">
        <v>93</v>
      </c>
      <c r="E12" s="9" t="s">
        <v>94</v>
      </c>
      <c r="F12" s="9" t="s">
        <v>95</v>
      </c>
      <c r="G12" s="9" t="s">
        <v>96</v>
      </c>
      <c r="H12" s="91">
        <v>2</v>
      </c>
      <c r="J12" s="10" t="s">
        <v>32</v>
      </c>
      <c r="K12" s="108" t="s">
        <v>33</v>
      </c>
      <c r="L12" s="109"/>
      <c r="M12" s="109"/>
      <c r="N12" s="110"/>
    </row>
    <row r="13" spans="2:14" ht="186" customHeight="1" thickBot="1">
      <c r="B13" s="114"/>
      <c r="C13" s="9" t="s">
        <v>9</v>
      </c>
      <c r="D13" s="9" t="s">
        <v>10</v>
      </c>
      <c r="E13" s="9" t="s">
        <v>11</v>
      </c>
      <c r="F13" s="9" t="s">
        <v>12</v>
      </c>
      <c r="G13" s="9" t="s">
        <v>13</v>
      </c>
      <c r="H13" s="91">
        <v>2</v>
      </c>
      <c r="J13" s="11" t="s">
        <v>34</v>
      </c>
      <c r="K13" s="108" t="s">
        <v>35</v>
      </c>
      <c r="L13" s="109"/>
      <c r="M13" s="109"/>
      <c r="N13" s="110"/>
    </row>
    <row r="14" spans="2:14" ht="150" customHeight="1" thickBot="1">
      <c r="B14" s="115"/>
      <c r="C14" s="9" t="s">
        <v>14</v>
      </c>
      <c r="D14" s="9" t="s">
        <v>15</v>
      </c>
      <c r="E14" s="9" t="s">
        <v>16</v>
      </c>
      <c r="F14" s="9" t="s">
        <v>17</v>
      </c>
      <c r="G14" s="9" t="s">
        <v>18</v>
      </c>
      <c r="H14" s="91">
        <v>2</v>
      </c>
      <c r="I14" s="4"/>
      <c r="J14" s="12" t="s">
        <v>36</v>
      </c>
      <c r="K14" s="108" t="s">
        <v>40</v>
      </c>
      <c r="L14" s="109"/>
      <c r="M14" s="109"/>
      <c r="N14" s="110"/>
    </row>
    <row r="15" spans="2:14" ht="173.25" customHeight="1" thickBot="1">
      <c r="B15" s="72" t="s">
        <v>162</v>
      </c>
      <c r="C15" s="9" t="s">
        <v>19</v>
      </c>
      <c r="D15" s="9" t="s">
        <v>20</v>
      </c>
      <c r="E15" s="9" t="s">
        <v>21</v>
      </c>
      <c r="F15" s="9" t="s">
        <v>22</v>
      </c>
      <c r="G15" s="9" t="s">
        <v>23</v>
      </c>
      <c r="H15" s="91">
        <v>2</v>
      </c>
      <c r="I15" s="4"/>
      <c r="J15" s="68"/>
      <c r="K15" s="69"/>
      <c r="L15" s="69"/>
      <c r="M15" s="69"/>
      <c r="N15" s="69"/>
    </row>
    <row r="16" spans="2:14" ht="252" customHeight="1">
      <c r="B16" s="74" t="s">
        <v>139</v>
      </c>
      <c r="C16" s="9" t="s">
        <v>24</v>
      </c>
      <c r="D16" s="9" t="s">
        <v>25</v>
      </c>
      <c r="E16" s="9" t="s">
        <v>98</v>
      </c>
      <c r="F16" s="9" t="s">
        <v>99</v>
      </c>
      <c r="G16" s="9" t="s">
        <v>163</v>
      </c>
      <c r="H16" s="91">
        <v>2</v>
      </c>
      <c r="I16" s="4"/>
      <c r="J16" s="68"/>
      <c r="K16" s="69"/>
      <c r="L16" s="69"/>
      <c r="M16" s="69"/>
      <c r="N16" s="69"/>
    </row>
    <row r="17" spans="2:11">
      <c r="B17" s="111" t="s">
        <v>37</v>
      </c>
      <c r="C17" s="111"/>
      <c r="D17" s="111"/>
      <c r="E17" s="111"/>
      <c r="F17" s="111"/>
      <c r="G17" s="111"/>
      <c r="H17" s="111"/>
      <c r="I17" s="4"/>
      <c r="J17" s="4"/>
      <c r="K17" s="13"/>
    </row>
    <row r="18" spans="2:11" ht="90.75" thickBot="1">
      <c r="B18" s="116" t="s">
        <v>26</v>
      </c>
      <c r="C18" s="75" t="s">
        <v>145</v>
      </c>
      <c r="D18" s="6" t="s">
        <v>100</v>
      </c>
      <c r="E18" s="6" t="s">
        <v>101</v>
      </c>
      <c r="F18" s="6" t="s">
        <v>102</v>
      </c>
      <c r="G18" s="6" t="s">
        <v>103</v>
      </c>
      <c r="H18" s="90">
        <v>2</v>
      </c>
      <c r="I18" s="4"/>
    </row>
    <row r="19" spans="2:11" ht="45.75" thickBot="1">
      <c r="B19" s="117"/>
      <c r="C19" s="73" t="s">
        <v>146</v>
      </c>
      <c r="D19" s="9" t="s">
        <v>104</v>
      </c>
      <c r="E19" s="9" t="s">
        <v>105</v>
      </c>
      <c r="F19" s="9" t="s">
        <v>106</v>
      </c>
      <c r="G19" s="9" t="s">
        <v>166</v>
      </c>
      <c r="H19" s="91">
        <v>2</v>
      </c>
      <c r="I19" s="4"/>
    </row>
    <row r="20" spans="2:11" ht="45.75" thickBot="1">
      <c r="B20" s="117"/>
      <c r="C20" s="73" t="s">
        <v>147</v>
      </c>
      <c r="D20" s="9" t="s">
        <v>107</v>
      </c>
      <c r="E20" s="9" t="s">
        <v>108</v>
      </c>
      <c r="F20" s="9" t="s">
        <v>109</v>
      </c>
      <c r="G20" s="9" t="s">
        <v>109</v>
      </c>
      <c r="H20" s="91">
        <v>2</v>
      </c>
      <c r="I20" s="4"/>
    </row>
    <row r="21" spans="2:11" ht="72.75" customHeight="1" thickBot="1">
      <c r="B21" s="118"/>
      <c r="C21" s="73" t="s">
        <v>148</v>
      </c>
      <c r="D21" s="9" t="s">
        <v>110</v>
      </c>
      <c r="E21" s="9" t="s">
        <v>111</v>
      </c>
      <c r="F21" s="9" t="s">
        <v>112</v>
      </c>
      <c r="G21" s="9" t="s">
        <v>113</v>
      </c>
      <c r="H21" s="91">
        <v>2</v>
      </c>
      <c r="I21" s="4"/>
    </row>
    <row r="22" spans="2:11" ht="60.75" thickBot="1">
      <c r="B22" s="119" t="s">
        <v>27</v>
      </c>
      <c r="C22" s="73" t="s">
        <v>149</v>
      </c>
      <c r="D22" s="9" t="s">
        <v>120</v>
      </c>
      <c r="E22" s="9" t="s">
        <v>114</v>
      </c>
      <c r="F22" s="9" t="s">
        <v>115</v>
      </c>
      <c r="G22" s="9" t="s">
        <v>116</v>
      </c>
      <c r="H22" s="91">
        <v>2</v>
      </c>
      <c r="I22" s="4"/>
    </row>
    <row r="23" spans="2:11" ht="60.75" thickBot="1">
      <c r="B23" s="120"/>
      <c r="C23" s="76" t="s">
        <v>150</v>
      </c>
      <c r="D23" s="9" t="s">
        <v>117</v>
      </c>
      <c r="E23" s="9" t="s">
        <v>118</v>
      </c>
      <c r="F23" s="9" t="s">
        <v>164</v>
      </c>
      <c r="G23" s="9" t="s">
        <v>119</v>
      </c>
      <c r="H23" s="91">
        <v>2</v>
      </c>
      <c r="I23" s="4"/>
    </row>
    <row r="24" spans="2:11" ht="33" customHeight="1" thickBot="1">
      <c r="B24" s="120"/>
      <c r="C24" s="76" t="s">
        <v>151</v>
      </c>
      <c r="D24" s="9" t="s">
        <v>121</v>
      </c>
      <c r="E24" s="9" t="s">
        <v>122</v>
      </c>
      <c r="F24" s="9" t="s">
        <v>109</v>
      </c>
      <c r="G24" s="9" t="s">
        <v>109</v>
      </c>
      <c r="H24" s="91">
        <v>2</v>
      </c>
      <c r="I24" s="4"/>
    </row>
    <row r="25" spans="2:11" ht="48.75" customHeight="1" thickBot="1">
      <c r="B25" s="120"/>
      <c r="C25" s="76" t="s">
        <v>143</v>
      </c>
      <c r="D25" s="9" t="s">
        <v>123</v>
      </c>
      <c r="E25" s="9" t="s">
        <v>124</v>
      </c>
      <c r="F25" s="9" t="s">
        <v>125</v>
      </c>
      <c r="G25" s="9" t="s">
        <v>126</v>
      </c>
      <c r="H25" s="91">
        <v>2</v>
      </c>
      <c r="I25" s="4"/>
    </row>
    <row r="26" spans="2:11" ht="39.75" customHeight="1" thickBot="1">
      <c r="B26" s="121"/>
      <c r="C26" s="76" t="s">
        <v>144</v>
      </c>
      <c r="D26" s="9" t="s">
        <v>127</v>
      </c>
      <c r="E26" s="9" t="s">
        <v>128</v>
      </c>
      <c r="F26" s="9" t="s">
        <v>129</v>
      </c>
      <c r="G26" s="9" t="s">
        <v>130</v>
      </c>
      <c r="H26" s="91">
        <v>2</v>
      </c>
      <c r="I26" s="4"/>
    </row>
    <row r="27" spans="2:11" ht="39" customHeight="1" thickBot="1">
      <c r="B27" s="104" t="s">
        <v>28</v>
      </c>
      <c r="C27" s="76" t="s">
        <v>152</v>
      </c>
      <c r="D27" s="9" t="s">
        <v>157</v>
      </c>
      <c r="E27" s="9" t="s">
        <v>158</v>
      </c>
      <c r="F27" s="9" t="s">
        <v>159</v>
      </c>
      <c r="G27" s="9" t="s">
        <v>160</v>
      </c>
      <c r="H27" s="91">
        <v>2</v>
      </c>
      <c r="I27" s="4"/>
    </row>
    <row r="28" spans="2:11" ht="59.25" customHeight="1" thickBot="1">
      <c r="B28" s="105"/>
      <c r="C28" s="76" t="s">
        <v>153</v>
      </c>
      <c r="D28" s="9" t="s">
        <v>131</v>
      </c>
      <c r="E28" s="9" t="s">
        <v>132</v>
      </c>
      <c r="F28" s="71" t="s">
        <v>133</v>
      </c>
      <c r="G28" s="71" t="s">
        <v>134</v>
      </c>
      <c r="H28" s="91">
        <v>2</v>
      </c>
      <c r="I28" s="4"/>
    </row>
    <row r="29" spans="2:11" ht="45">
      <c r="B29" s="106"/>
      <c r="C29" s="76" t="s">
        <v>154</v>
      </c>
      <c r="D29" s="9" t="s">
        <v>135</v>
      </c>
      <c r="E29" s="9" t="s">
        <v>136</v>
      </c>
      <c r="F29" s="9" t="s">
        <v>137</v>
      </c>
      <c r="G29" s="9" t="s">
        <v>138</v>
      </c>
      <c r="H29" s="91">
        <v>2</v>
      </c>
      <c r="I29" s="4"/>
    </row>
    <row r="30" spans="2:11" s="7" customFormat="1">
      <c r="B30" s="112"/>
      <c r="C30" s="112"/>
      <c r="D30" s="112"/>
      <c r="E30" s="112"/>
      <c r="F30" s="112"/>
      <c r="G30" s="112"/>
      <c r="H30" s="112"/>
      <c r="K30" s="5"/>
    </row>
    <row r="31" spans="2:11" s="7" customFormat="1">
      <c r="B31" s="14"/>
      <c r="C31" s="5"/>
      <c r="D31" s="5"/>
      <c r="E31" s="5"/>
      <c r="F31" s="5"/>
      <c r="G31" s="5"/>
      <c r="H31" s="14"/>
      <c r="K31" s="5"/>
    </row>
    <row r="32" spans="2:11" s="7" customFormat="1" ht="18.75" customHeight="1">
      <c r="B32" s="107" t="s">
        <v>30</v>
      </c>
      <c r="C32" s="107"/>
      <c r="D32" s="15"/>
      <c r="E32" s="15"/>
      <c r="F32" s="15"/>
      <c r="G32" s="15"/>
      <c r="H32" s="14"/>
      <c r="K32" s="5"/>
    </row>
    <row r="33" spans="2:12" s="7" customFormat="1">
      <c r="B33" s="80" t="s">
        <v>41</v>
      </c>
      <c r="C33" s="78" t="s">
        <v>167</v>
      </c>
      <c r="D33" s="70" t="s">
        <v>142</v>
      </c>
      <c r="E33" s="70" t="s">
        <v>30</v>
      </c>
      <c r="F33" s="70" t="s">
        <v>30</v>
      </c>
      <c r="G33" s="15"/>
      <c r="H33" s="15"/>
      <c r="I33" s="14"/>
      <c r="L33" s="5"/>
    </row>
    <row r="34" spans="2:12" s="7" customFormat="1" ht="50.1" customHeight="1">
      <c r="B34" s="81" t="s">
        <v>165</v>
      </c>
      <c r="C34" s="85" t="str">
        <f>IF(D34=2,"Level 2",IF(D34=3,"Level 3",IF(D34=4,"Level 4",IF(D34=5,"Level 5",""))))</f>
        <v>Level 2</v>
      </c>
      <c r="D34" s="86">
        <f>ROUNDDOWN(E34,0)</f>
        <v>2</v>
      </c>
      <c r="E34" s="87">
        <f>AVERAGE($H$11:$H$14)</f>
        <v>2</v>
      </c>
      <c r="F34" s="79"/>
      <c r="K34" s="5"/>
    </row>
    <row r="35" spans="2:12" s="7" customFormat="1" ht="50.1" customHeight="1">
      <c r="B35" s="81" t="s">
        <v>42</v>
      </c>
      <c r="C35" s="85" t="str">
        <f t="shared" ref="C35:C40" si="0">IF(D35=2,"Level 2",IF(D35=3,"Level 3",IF(D35=4,"Level 4",IF(D35=5,"Level 5",""))))</f>
        <v>Level 2</v>
      </c>
      <c r="D35" s="88">
        <f>E35</f>
        <v>2</v>
      </c>
      <c r="E35" s="89">
        <f>H15</f>
        <v>2</v>
      </c>
      <c r="F35" s="77"/>
      <c r="K35" s="5"/>
    </row>
    <row r="36" spans="2:12" ht="50.1" customHeight="1">
      <c r="B36" s="81" t="s">
        <v>43</v>
      </c>
      <c r="C36" s="85" t="str">
        <f t="shared" si="0"/>
        <v>Level 2</v>
      </c>
      <c r="D36" s="88">
        <f t="shared" ref="D36" si="1">E36</f>
        <v>2</v>
      </c>
      <c r="E36" s="89">
        <f>H16</f>
        <v>2</v>
      </c>
      <c r="F36" s="77"/>
      <c r="I36" s="5"/>
      <c r="K36" s="7"/>
    </row>
    <row r="37" spans="2:12" ht="50.1" customHeight="1">
      <c r="B37" s="82" t="s">
        <v>140</v>
      </c>
      <c r="C37" s="85" t="str">
        <f t="shared" si="0"/>
        <v>Level 2</v>
      </c>
      <c r="D37" s="88">
        <f>ROUNDDOWN(E37,0)</f>
        <v>2</v>
      </c>
      <c r="E37" s="89">
        <f>AVERAGE($H$11:$H$14,$H$18:$H$21)</f>
        <v>2</v>
      </c>
      <c r="F37" s="77"/>
      <c r="I37" s="5"/>
      <c r="K37" s="7"/>
    </row>
    <row r="38" spans="2:12" ht="50.1" customHeight="1">
      <c r="B38" s="83" t="s">
        <v>156</v>
      </c>
      <c r="C38" s="85" t="str">
        <f t="shared" si="0"/>
        <v>Level 2</v>
      </c>
      <c r="D38" s="88">
        <f t="shared" ref="D38:D40" si="2">ROUNDDOWN(E38,0)</f>
        <v>2</v>
      </c>
      <c r="E38" s="89">
        <f>AVERAGE($H$11:$H$14,$H$23:$H$26)</f>
        <v>2</v>
      </c>
      <c r="F38" s="77"/>
      <c r="I38" s="5"/>
      <c r="K38" s="7"/>
    </row>
    <row r="39" spans="2:12" ht="50.1" customHeight="1">
      <c r="B39" s="83" t="s">
        <v>155</v>
      </c>
      <c r="C39" s="85" t="str">
        <f t="shared" si="0"/>
        <v>Level 2</v>
      </c>
      <c r="D39" s="88">
        <f t="shared" si="2"/>
        <v>2</v>
      </c>
      <c r="E39" s="89">
        <f>AVERAGE($H$11:$H$14,$H$22)</f>
        <v>2</v>
      </c>
      <c r="F39" s="77"/>
      <c r="I39" s="5"/>
      <c r="K39" s="7"/>
    </row>
    <row r="40" spans="2:12" ht="50.1" customHeight="1">
      <c r="B40" s="84" t="s">
        <v>141</v>
      </c>
      <c r="C40" s="85" t="str">
        <f t="shared" si="0"/>
        <v>Level 2</v>
      </c>
      <c r="D40" s="88">
        <f t="shared" si="2"/>
        <v>2</v>
      </c>
      <c r="E40" s="89">
        <f>AVERAGE($H$11:$H$14,$H$27:$H$29)</f>
        <v>2</v>
      </c>
      <c r="F40" s="77"/>
      <c r="I40" s="5"/>
      <c r="K40" s="7"/>
    </row>
  </sheetData>
  <sheetProtection algorithmName="SHA-512" hashValue="jL10dzK6czCP80AsZlimFqPO6LDNI33eTdKPihuRkNKT+tg2f5br+g0VTlz9LGrXh68yiL2P8RUUopRLf4gfOQ==" saltValue="6YF+o8xIebeMVIyDkxbPBQ==" spinCount="100000" sheet="1" objects="1" scenarios="1"/>
  <mergeCells count="17">
    <mergeCell ref="B27:B29"/>
    <mergeCell ref="B32:C32"/>
    <mergeCell ref="K13:N13"/>
    <mergeCell ref="K14:N14"/>
    <mergeCell ref="B17:H17"/>
    <mergeCell ref="B30:H30"/>
    <mergeCell ref="B11:B14"/>
    <mergeCell ref="B18:B21"/>
    <mergeCell ref="B22:B26"/>
    <mergeCell ref="K12:N12"/>
    <mergeCell ref="B3:D3"/>
    <mergeCell ref="J9:N9"/>
    <mergeCell ref="B10:H10"/>
    <mergeCell ref="K10:N10"/>
    <mergeCell ref="K11:N11"/>
    <mergeCell ref="B5:B7"/>
    <mergeCell ref="C5:F7"/>
  </mergeCells>
  <conditionalFormatting sqref="B11 B15:B16 B18 B22 B27 B33:F40">
    <cfRule type="containsText" dxfId="17" priority="14" operator="containsText" text="Severe">
      <formula>NOT(ISERROR(SEARCH("Severe",B11)))</formula>
    </cfRule>
    <cfRule type="containsText" dxfId="16" priority="15" operator="containsText" text="Moderate">
      <formula>NOT(ISERROR(SEARCH("Moderate",B11)))</formula>
    </cfRule>
    <cfRule type="containsText" dxfId="15" priority="16" operator="containsText" text="Low">
      <formula>NOT(ISERROR(SEARCH("Low",B11)))</formula>
    </cfRule>
  </conditionalFormatting>
  <conditionalFormatting sqref="B33:F40 B11 B15:B16 B18 B22 B27">
    <cfRule type="containsText" dxfId="14" priority="13" operator="containsText" text="Critical">
      <formula>NOT(ISERROR(SEARCH("Critical",B11)))</formula>
    </cfRule>
  </conditionalFormatting>
  <conditionalFormatting sqref="C34:C40">
    <cfRule type="containsText" dxfId="13" priority="1" operator="containsText" text="Level 5">
      <formula>NOT(ISERROR(SEARCH("Level 5",C34)))</formula>
    </cfRule>
    <cfRule type="containsText" dxfId="12" priority="2" operator="containsText" text="Level 4">
      <formula>NOT(ISERROR(SEARCH("Level 4",C34)))</formula>
    </cfRule>
    <cfRule type="containsText" dxfId="11" priority="3" operator="containsText" text="Level 3">
      <formula>NOT(ISERROR(SEARCH("Level 3",C34)))</formula>
    </cfRule>
    <cfRule type="containsText" dxfId="10" priority="4" operator="containsText" text="Level 2">
      <formula>NOT(ISERROR(SEARCH("Level 2",C34)))</formula>
    </cfRule>
  </conditionalFormatting>
  <dataValidations count="1">
    <dataValidation type="list" allowBlank="1" showInputMessage="1" showErrorMessage="1" sqref="H11:H16 H18:H29" xr:uid="{7A336571-E94B-4C2F-93EF-348D2ED15B5B}">
      <formula1>"2,3,4,5"</formula1>
    </dataValidation>
  </dataValidations>
  <pageMargins left="0.70866141732283472" right="0.70866141732283472" top="0.74803149606299213" bottom="0.74803149606299213" header="0.31496062992125984" footer="0.31496062992125984"/>
  <pageSetup paperSize="8" scale="57" fitToHeight="0" orientation="landscape" r:id="rId1"/>
  <headerFooter>
    <oddHeader>&amp;C&amp;"Calibri"&amp;12&amp;K000000 [UNCLASSIFIED]&amp;1#_x000D_</oddHeader>
    <oddFooter>&amp;C_x000D_&amp;1#&amp;"Calibri"&amp;12&amp;K000000 [UNCLASSIFIED]</oddFooter>
  </headerFooter>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E2856-B473-49A4-BEFC-C97D144770C1}">
  <sheetPr>
    <tabColor theme="4" tint="0.39997558519241921"/>
  </sheetPr>
  <dimension ref="B1:Y32"/>
  <sheetViews>
    <sheetView showGridLines="0" zoomScale="91" zoomScaleNormal="91" workbookViewId="0">
      <selection activeCell="T8" sqref="T8"/>
    </sheetView>
  </sheetViews>
  <sheetFormatPr defaultColWidth="9.140625" defaultRowHeight="14.25"/>
  <cols>
    <col min="1" max="1" width="3" style="16" customWidth="1"/>
    <col min="2" max="2" width="7.28515625" style="16" customWidth="1"/>
    <col min="3" max="3" width="27.85546875" style="16" customWidth="1"/>
    <col min="4" max="4" width="14" style="16" customWidth="1"/>
    <col min="5" max="5" width="15.140625" style="16" customWidth="1"/>
    <col min="6" max="6" width="10.28515625" style="16" customWidth="1"/>
    <col min="7" max="7" width="13" style="16" customWidth="1"/>
    <col min="8" max="8" width="14.85546875" style="16" customWidth="1"/>
    <col min="9" max="9" width="16.85546875" style="16" customWidth="1"/>
    <col min="10" max="10" width="19.85546875" style="16" customWidth="1"/>
    <col min="11" max="11" width="10.42578125" style="16" customWidth="1"/>
    <col min="12" max="12" width="14.140625" style="16" customWidth="1"/>
    <col min="13" max="13" width="14.5703125" style="16" customWidth="1"/>
    <col min="14" max="14" width="3.5703125" style="16" customWidth="1"/>
    <col min="15" max="19" width="9.140625" style="16"/>
    <col min="20" max="20" width="9.85546875" style="16" customWidth="1"/>
    <col min="21" max="21" width="9.140625" style="16"/>
    <col min="22" max="22" width="13.42578125" style="16" customWidth="1"/>
    <col min="23" max="23" width="3.28515625" style="16" customWidth="1"/>
    <col min="24" max="24" width="12.42578125" style="16" customWidth="1"/>
    <col min="25" max="25" width="16.28515625" style="16" customWidth="1"/>
    <col min="26" max="16384" width="9.140625" style="16"/>
  </cols>
  <sheetData>
    <row r="1" spans="2:25" s="137" customFormat="1" ht="15">
      <c r="B1" s="133"/>
      <c r="C1" s="134"/>
      <c r="D1" s="135"/>
      <c r="E1" s="135"/>
      <c r="F1" s="135"/>
      <c r="G1" s="136"/>
    </row>
    <row r="2" spans="2:25" s="137" customFormat="1" ht="15">
      <c r="B2" s="138" t="s">
        <v>87</v>
      </c>
      <c r="C2" s="139"/>
      <c r="D2" s="140"/>
      <c r="E2" s="141"/>
      <c r="F2" s="141"/>
      <c r="G2" s="142"/>
      <c r="H2" s="140"/>
      <c r="I2" s="140"/>
      <c r="K2" s="143" t="s">
        <v>170</v>
      </c>
      <c r="L2" s="143"/>
    </row>
    <row r="3" spans="2:25" s="137" customFormat="1" ht="26.25" customHeight="1">
      <c r="B3" s="144" t="s">
        <v>86</v>
      </c>
      <c r="C3" s="144"/>
      <c r="D3" s="140"/>
      <c r="E3" s="141"/>
      <c r="F3" s="141"/>
      <c r="G3" s="142"/>
      <c r="H3" s="140"/>
      <c r="I3" s="140"/>
    </row>
    <row r="4" spans="2:25" s="137" customFormat="1" ht="15" customHeight="1">
      <c r="B4" s="145" t="s">
        <v>85</v>
      </c>
      <c r="C4" s="145"/>
      <c r="D4" s="145"/>
      <c r="E4" s="145"/>
      <c r="F4" s="145"/>
      <c r="G4" s="145"/>
      <c r="H4" s="145"/>
      <c r="I4" s="145"/>
    </row>
    <row r="5" spans="2:25" s="137" customFormat="1" ht="15">
      <c r="B5" s="145"/>
      <c r="C5" s="145"/>
      <c r="D5" s="145"/>
      <c r="E5" s="145"/>
      <c r="F5" s="145"/>
      <c r="G5" s="145"/>
      <c r="H5" s="145"/>
      <c r="I5" s="145"/>
    </row>
    <row r="6" spans="2:25" s="137" customFormat="1" ht="15">
      <c r="B6" s="133"/>
      <c r="C6" s="134"/>
      <c r="D6" s="135"/>
      <c r="E6" s="135"/>
      <c r="F6" s="135"/>
      <c r="G6" s="136"/>
    </row>
    <row r="7" spans="2:25">
      <c r="B7" s="62"/>
      <c r="C7" s="62"/>
      <c r="D7" s="61"/>
      <c r="E7" s="61"/>
      <c r="F7" s="66"/>
      <c r="G7" s="61"/>
      <c r="H7" s="61"/>
      <c r="I7" s="61"/>
      <c r="J7" s="61"/>
      <c r="K7" s="61"/>
      <c r="L7" s="61"/>
      <c r="M7" s="61"/>
      <c r="O7" s="122" t="s">
        <v>84</v>
      </c>
      <c r="P7" s="122"/>
      <c r="Q7" s="122"/>
    </row>
    <row r="8" spans="2:25">
      <c r="B8" s="62"/>
      <c r="C8" s="65" t="s">
        <v>83</v>
      </c>
      <c r="E8" s="64" t="s">
        <v>82</v>
      </c>
      <c r="F8" s="123"/>
      <c r="G8" s="123"/>
      <c r="H8" s="61"/>
      <c r="I8" s="64" t="s">
        <v>81</v>
      </c>
      <c r="K8" s="61"/>
      <c r="L8" s="61"/>
      <c r="M8" s="61"/>
      <c r="O8" s="122"/>
      <c r="P8" s="122"/>
      <c r="Q8" s="122"/>
    </row>
    <row r="9" spans="2:25">
      <c r="B9" s="62"/>
      <c r="C9" s="62"/>
      <c r="D9" s="61"/>
      <c r="E9" s="61"/>
      <c r="F9" s="61"/>
      <c r="G9" s="61"/>
      <c r="H9" s="61"/>
      <c r="I9" s="61"/>
      <c r="J9" s="61"/>
      <c r="K9" s="61"/>
      <c r="L9" s="61"/>
      <c r="M9" s="61"/>
      <c r="X9" s="63" t="s">
        <v>72</v>
      </c>
      <c r="Y9" s="63" t="s">
        <v>80</v>
      </c>
    </row>
    <row r="10" spans="2:25" ht="28.5">
      <c r="B10" s="62"/>
      <c r="C10" s="62"/>
      <c r="D10" s="61"/>
      <c r="E10" s="61"/>
      <c r="F10" s="147" t="s">
        <v>79</v>
      </c>
      <c r="G10" s="148"/>
      <c r="H10" s="149"/>
      <c r="I10" s="61"/>
      <c r="J10" s="61"/>
      <c r="K10" s="147" t="s">
        <v>78</v>
      </c>
      <c r="L10" s="148"/>
      <c r="M10" s="149"/>
      <c r="O10" s="124" t="s">
        <v>77</v>
      </c>
      <c r="P10" s="124"/>
      <c r="Q10" s="125" t="s">
        <v>45</v>
      </c>
      <c r="R10" s="126"/>
      <c r="S10" s="126"/>
      <c r="T10" s="126"/>
      <c r="U10" s="126"/>
      <c r="V10" s="127"/>
      <c r="X10" s="59" t="s">
        <v>57</v>
      </c>
      <c r="Y10" s="46" t="s">
        <v>54</v>
      </c>
    </row>
    <row r="11" spans="2:25" ht="33.75" customHeight="1">
      <c r="B11" s="146" t="s">
        <v>76</v>
      </c>
      <c r="C11" s="146" t="s">
        <v>75</v>
      </c>
      <c r="D11" s="146" t="s">
        <v>74</v>
      </c>
      <c r="E11" s="146" t="s">
        <v>73</v>
      </c>
      <c r="F11" s="146" t="s">
        <v>72</v>
      </c>
      <c r="G11" s="146" t="s">
        <v>71</v>
      </c>
      <c r="H11" s="146" t="s">
        <v>70</v>
      </c>
      <c r="I11" s="146" t="s">
        <v>69</v>
      </c>
      <c r="J11" s="146" t="s">
        <v>68</v>
      </c>
      <c r="K11" s="146" t="s">
        <v>67</v>
      </c>
      <c r="L11" s="146" t="s">
        <v>66</v>
      </c>
      <c r="M11" s="146" t="s">
        <v>65</v>
      </c>
      <c r="N11" s="60"/>
      <c r="O11" s="124"/>
      <c r="P11" s="124"/>
      <c r="Q11" s="37" t="str">
        <f>Y$15</f>
        <v>Low</v>
      </c>
      <c r="R11" s="37" t="str">
        <f>Y$14</f>
        <v>Medium</v>
      </c>
      <c r="S11" s="37" t="str">
        <f>Y$13</f>
        <v>High</v>
      </c>
      <c r="T11" s="37" t="str">
        <f>Y$12</f>
        <v>Very High</v>
      </c>
      <c r="U11" s="37" t="str">
        <f>Y$11</f>
        <v>Extreme</v>
      </c>
      <c r="V11" s="37" t="str">
        <f>Y$10</f>
        <v>Catastrophic</v>
      </c>
      <c r="W11" s="60"/>
      <c r="X11" s="59" t="s">
        <v>49</v>
      </c>
      <c r="Y11" s="59" t="s">
        <v>47</v>
      </c>
    </row>
    <row r="12" spans="2:25" ht="28.5" customHeight="1">
      <c r="B12" s="40">
        <v>1</v>
      </c>
      <c r="C12" s="38" t="s">
        <v>64</v>
      </c>
      <c r="D12" s="39" t="s">
        <v>63</v>
      </c>
      <c r="E12" s="39" t="s">
        <v>62</v>
      </c>
      <c r="F12" s="38" t="s">
        <v>53</v>
      </c>
      <c r="G12" s="38" t="s">
        <v>52</v>
      </c>
      <c r="H12" s="38" t="str">
        <f t="shared" ref="H12:H26" si="0">IFERROR(INDEX(Q$12:V$16,MATCH(F12,P$12:P$16,0),MATCH(G12,Q$11:V$11,0)),"")</f>
        <v>Moderate</v>
      </c>
      <c r="I12" s="39"/>
      <c r="J12" s="39"/>
      <c r="K12" s="38" t="s">
        <v>53</v>
      </c>
      <c r="L12" s="38" t="s">
        <v>50</v>
      </c>
      <c r="M12" s="38" t="str">
        <f t="shared" ref="M12:M26" si="1">IFERROR(INDEX(Q$12:V$16,MATCH(K12,P$12:P$16,0),MATCH(L12,Q$11:V$11,0)),"")</f>
        <v>Low</v>
      </c>
      <c r="O12" s="128" t="s">
        <v>44</v>
      </c>
      <c r="P12" s="36" t="s">
        <v>57</v>
      </c>
      <c r="Q12" s="58" t="s">
        <v>56</v>
      </c>
      <c r="R12" s="57" t="s">
        <v>55</v>
      </c>
      <c r="S12" s="57" t="s">
        <v>55</v>
      </c>
      <c r="T12" s="56" t="s">
        <v>60</v>
      </c>
      <c r="U12" s="56" t="s">
        <v>60</v>
      </c>
      <c r="V12" s="55" t="s">
        <v>60</v>
      </c>
      <c r="X12" s="46" t="s">
        <v>48</v>
      </c>
      <c r="Y12" s="46" t="s">
        <v>52</v>
      </c>
    </row>
    <row r="13" spans="2:25" ht="28.5" customHeight="1">
      <c r="B13" s="40">
        <v>2</v>
      </c>
      <c r="C13" s="38"/>
      <c r="D13" s="39"/>
      <c r="E13" s="39"/>
      <c r="F13" s="38" t="s">
        <v>53</v>
      </c>
      <c r="G13" s="38" t="s">
        <v>47</v>
      </c>
      <c r="H13" s="38" t="str">
        <f t="shared" si="0"/>
        <v>Moderate</v>
      </c>
      <c r="I13" s="39"/>
      <c r="J13" s="39"/>
      <c r="K13" s="38" t="s">
        <v>53</v>
      </c>
      <c r="L13" s="38" t="s">
        <v>50</v>
      </c>
      <c r="M13" s="38" t="str">
        <f t="shared" si="1"/>
        <v>Low</v>
      </c>
      <c r="O13" s="129"/>
      <c r="P13" s="28" t="s">
        <v>49</v>
      </c>
      <c r="Q13" s="54" t="s">
        <v>56</v>
      </c>
      <c r="R13" s="49" t="s">
        <v>56</v>
      </c>
      <c r="S13" s="48" t="s">
        <v>55</v>
      </c>
      <c r="T13" s="48" t="s">
        <v>55</v>
      </c>
      <c r="U13" s="53" t="s">
        <v>60</v>
      </c>
      <c r="V13" s="52" t="s">
        <v>60</v>
      </c>
      <c r="X13" s="46" t="s">
        <v>58</v>
      </c>
      <c r="Y13" s="46" t="s">
        <v>61</v>
      </c>
    </row>
    <row r="14" spans="2:25" ht="28.5" customHeight="1">
      <c r="B14" s="40"/>
      <c r="C14" s="38"/>
      <c r="D14" s="39"/>
      <c r="E14" s="39"/>
      <c r="F14" s="38" t="s">
        <v>48</v>
      </c>
      <c r="G14" s="38" t="s">
        <v>59</v>
      </c>
      <c r="H14" s="38" t="str">
        <f t="shared" si="0"/>
        <v>Moderate</v>
      </c>
      <c r="I14" s="39"/>
      <c r="J14" s="39"/>
      <c r="K14" s="38" t="s">
        <v>53</v>
      </c>
      <c r="L14" s="38" t="s">
        <v>52</v>
      </c>
      <c r="M14" s="38" t="str">
        <f t="shared" si="1"/>
        <v>Moderate</v>
      </c>
      <c r="O14" s="129"/>
      <c r="P14" s="28" t="s">
        <v>48</v>
      </c>
      <c r="Q14" s="51" t="s">
        <v>50</v>
      </c>
      <c r="R14" s="49" t="s">
        <v>56</v>
      </c>
      <c r="S14" s="49" t="s">
        <v>56</v>
      </c>
      <c r="T14" s="48" t="s">
        <v>55</v>
      </c>
      <c r="U14" s="48" t="s">
        <v>55</v>
      </c>
      <c r="V14" s="52" t="s">
        <v>60</v>
      </c>
      <c r="X14" s="46" t="s">
        <v>53</v>
      </c>
      <c r="Y14" s="46" t="s">
        <v>59</v>
      </c>
    </row>
    <row r="15" spans="2:25" ht="28.5" customHeight="1">
      <c r="B15" s="40"/>
      <c r="C15" s="38"/>
      <c r="D15" s="39"/>
      <c r="E15" s="39"/>
      <c r="F15" s="38" t="s">
        <v>48</v>
      </c>
      <c r="G15" s="38" t="s">
        <v>47</v>
      </c>
      <c r="H15" s="38" t="str">
        <f t="shared" si="0"/>
        <v>Severe</v>
      </c>
      <c r="I15" s="39"/>
      <c r="J15" s="39"/>
      <c r="K15" s="38" t="s">
        <v>53</v>
      </c>
      <c r="L15" s="38" t="s">
        <v>50</v>
      </c>
      <c r="M15" s="38" t="str">
        <f t="shared" si="1"/>
        <v>Low</v>
      </c>
      <c r="O15" s="129"/>
      <c r="P15" s="28" t="s">
        <v>58</v>
      </c>
      <c r="Q15" s="51" t="s">
        <v>50</v>
      </c>
      <c r="R15" s="50" t="s">
        <v>50</v>
      </c>
      <c r="S15" s="49" t="s">
        <v>56</v>
      </c>
      <c r="T15" s="49" t="s">
        <v>56</v>
      </c>
      <c r="U15" s="48" t="s">
        <v>55</v>
      </c>
      <c r="V15" s="47" t="s">
        <v>55</v>
      </c>
      <c r="X15" s="46"/>
      <c r="Y15" s="46" t="s">
        <v>50</v>
      </c>
    </row>
    <row r="16" spans="2:25" ht="28.5" customHeight="1">
      <c r="B16" s="40"/>
      <c r="C16" s="38"/>
      <c r="D16" s="39"/>
      <c r="E16" s="39"/>
      <c r="F16" s="38" t="s">
        <v>57</v>
      </c>
      <c r="G16" s="38" t="s">
        <v>50</v>
      </c>
      <c r="H16" s="38" t="str">
        <f t="shared" si="0"/>
        <v>Moderate</v>
      </c>
      <c r="I16" s="39"/>
      <c r="J16" s="39"/>
      <c r="K16" s="38" t="s">
        <v>57</v>
      </c>
      <c r="L16" s="38" t="s">
        <v>54</v>
      </c>
      <c r="M16" s="38" t="str">
        <f t="shared" si="1"/>
        <v>Critical</v>
      </c>
      <c r="O16" s="130"/>
      <c r="P16" s="21" t="str">
        <f>X$14</f>
        <v>Rare</v>
      </c>
      <c r="Q16" s="45" t="s">
        <v>50</v>
      </c>
      <c r="R16" s="44" t="s">
        <v>50</v>
      </c>
      <c r="S16" s="44" t="s">
        <v>50</v>
      </c>
      <c r="T16" s="43" t="s">
        <v>56</v>
      </c>
      <c r="U16" s="43" t="s">
        <v>56</v>
      </c>
      <c r="V16" s="42" t="s">
        <v>55</v>
      </c>
    </row>
    <row r="17" spans="2:22" ht="28.5" customHeight="1">
      <c r="B17" s="40"/>
      <c r="C17" s="38"/>
      <c r="D17" s="39"/>
      <c r="E17" s="39"/>
      <c r="F17" s="38" t="s">
        <v>48</v>
      </c>
      <c r="G17" s="38" t="s">
        <v>54</v>
      </c>
      <c r="H17" s="38" t="str">
        <f t="shared" si="0"/>
        <v>Critical</v>
      </c>
      <c r="I17" s="39"/>
      <c r="J17" s="39"/>
      <c r="K17" s="38" t="s">
        <v>53</v>
      </c>
      <c r="L17" s="38" t="s">
        <v>50</v>
      </c>
      <c r="M17" s="38" t="str">
        <f t="shared" si="1"/>
        <v>Low</v>
      </c>
      <c r="P17" s="41"/>
    </row>
    <row r="18" spans="2:22" ht="28.5" customHeight="1">
      <c r="B18" s="40"/>
      <c r="C18" s="38"/>
      <c r="D18" s="39"/>
      <c r="E18" s="39"/>
      <c r="F18" s="38" t="s">
        <v>48</v>
      </c>
      <c r="G18" s="38" t="s">
        <v>50</v>
      </c>
      <c r="H18" s="38" t="str">
        <f t="shared" si="0"/>
        <v>Low</v>
      </c>
      <c r="I18" s="39"/>
      <c r="J18" s="39"/>
      <c r="K18" s="38" t="s">
        <v>53</v>
      </c>
      <c r="L18" s="38" t="s">
        <v>52</v>
      </c>
      <c r="M18" s="38" t="str">
        <f t="shared" si="1"/>
        <v>Moderate</v>
      </c>
      <c r="O18" s="131" t="s">
        <v>51</v>
      </c>
      <c r="P18" s="131"/>
      <c r="Q18" s="125" t="s">
        <v>45</v>
      </c>
      <c r="R18" s="126"/>
      <c r="S18" s="126"/>
      <c r="T18" s="126"/>
      <c r="U18" s="126"/>
      <c r="V18" s="127"/>
    </row>
    <row r="19" spans="2:22" ht="28.5" customHeight="1">
      <c r="B19" s="40"/>
      <c r="C19" s="38"/>
      <c r="D19" s="39"/>
      <c r="E19" s="39"/>
      <c r="F19" s="38" t="s">
        <v>48</v>
      </c>
      <c r="G19" s="38" t="s">
        <v>50</v>
      </c>
      <c r="H19" s="38" t="str">
        <f t="shared" si="0"/>
        <v>Low</v>
      </c>
      <c r="I19" s="39"/>
      <c r="J19" s="39"/>
      <c r="K19" s="38" t="s">
        <v>49</v>
      </c>
      <c r="L19" s="38" t="s">
        <v>47</v>
      </c>
      <c r="M19" s="38" t="str">
        <f t="shared" si="1"/>
        <v>Critical</v>
      </c>
      <c r="O19" s="131"/>
      <c r="P19" s="131"/>
      <c r="Q19" s="37" t="str">
        <f>Y$15</f>
        <v>Low</v>
      </c>
      <c r="R19" s="37" t="str">
        <f>Y$14</f>
        <v>Medium</v>
      </c>
      <c r="S19" s="37" t="str">
        <f>Y$13</f>
        <v>High</v>
      </c>
      <c r="T19" s="37" t="str">
        <f>Y$12</f>
        <v>Very High</v>
      </c>
      <c r="U19" s="37" t="str">
        <f>Y$11</f>
        <v>Extreme</v>
      </c>
      <c r="V19" s="37" t="str">
        <f>Y$10</f>
        <v>Catastrophic</v>
      </c>
    </row>
    <row r="20" spans="2:22" ht="28.5" customHeight="1">
      <c r="B20" s="40"/>
      <c r="C20" s="38"/>
      <c r="D20" s="39"/>
      <c r="E20" s="39"/>
      <c r="F20" s="38" t="s">
        <v>48</v>
      </c>
      <c r="G20" s="38" t="s">
        <v>47</v>
      </c>
      <c r="H20" s="38" t="str">
        <f t="shared" si="0"/>
        <v>Severe</v>
      </c>
      <c r="I20" s="39"/>
      <c r="J20" s="39"/>
      <c r="K20" s="38"/>
      <c r="L20" s="38"/>
      <c r="M20" s="38" t="str">
        <f t="shared" si="1"/>
        <v/>
      </c>
      <c r="O20" s="128" t="s">
        <v>44</v>
      </c>
      <c r="P20" s="36" t="str">
        <f>X$10</f>
        <v>Almost Certain</v>
      </c>
      <c r="Q20" s="35">
        <f>IF(COUNTIFS($F$12:$F$26,$X$10,$G$12:$G$26,$Y$15)=0,"",COUNTIFS($F$12:$F$26,$X$10,$G$12:$G$26,$Y$15))</f>
        <v>1</v>
      </c>
      <c r="R20" s="34" t="str">
        <f>IF(COUNTIFS($F$12:$F$26,$X$10,$G$12:$G$26,$Y$14)=0,"",COUNTIFS($F$12:$F$26,$X$10,$G$12:$G$26,$Y$14))</f>
        <v/>
      </c>
      <c r="S20" s="34" t="str">
        <f>IF(COUNTIFS($F$12:$F$26,$X$10,$G$12:$G$26,$Y$13)=0,"",COUNTIFS($F$12:$F$26,$X$10,$G$12:$G$26,$Y$13))</f>
        <v/>
      </c>
      <c r="T20" s="33" t="str">
        <f>IF(COUNTIFS($F$12:$F$26,$X$10,$G$12:$G$26,$Y$12)=0,"",COUNTIFS($F$12:$F$26,$X$10,$G$12:$G$26,$Y$12))</f>
        <v/>
      </c>
      <c r="U20" s="33" t="str">
        <f>IF(COUNTIFS($F$12:$F$26,$X$10,$G$12:$G$26,$Y$11)=0,"",COUNTIFS($F$12:$F$26,$X$10,$G$12:$G$26,$Y$11))</f>
        <v/>
      </c>
      <c r="V20" s="33" t="str">
        <f>IF(COUNTIFS($F$12:$F$26,$X$10,$G$12:$G$26,$Y$10)=0,"",COUNTIFS($F$12:$F$26,$X$10,$G$12:$G$26,$Y$10))</f>
        <v/>
      </c>
    </row>
    <row r="21" spans="2:22" ht="28.5" customHeight="1">
      <c r="B21" s="40"/>
      <c r="C21" s="38"/>
      <c r="D21" s="39"/>
      <c r="E21" s="39"/>
      <c r="F21" s="38"/>
      <c r="G21" s="38"/>
      <c r="H21" s="38" t="str">
        <f t="shared" si="0"/>
        <v/>
      </c>
      <c r="I21" s="39"/>
      <c r="J21" s="39"/>
      <c r="K21" s="38"/>
      <c r="L21" s="38"/>
      <c r="M21" s="38" t="str">
        <f t="shared" si="1"/>
        <v/>
      </c>
      <c r="O21" s="129"/>
      <c r="P21" s="28" t="str">
        <f>X$11</f>
        <v>Likely</v>
      </c>
      <c r="Q21" s="31" t="str">
        <f>IF(COUNTIFS($F$12:$F$26,$X$11,$G$12:$G$26,$Y$15)=0,"",COUNTIFS($F$12:$F$26,$X$11,$G$12:$G$26,$Y$15))</f>
        <v/>
      </c>
      <c r="R21" s="25" t="str">
        <f>IF(COUNTIFS($F$12:$F$26,$X$11,$G$12:$G$26,$Y$14)=0,"",COUNTIFS($F$12:$F$26,$X$11,$G$12:$G$26,$Y$14))</f>
        <v/>
      </c>
      <c r="S21" s="24" t="str">
        <f>IF(COUNTIFS($F$12:$F$26,$X$11,$G$12:$G$26,$Y$13)=0,"",COUNTIFS($F$12:$F$26,$X$11,$G$12:$G$26,$Y$13))</f>
        <v/>
      </c>
      <c r="T21" s="24" t="str">
        <f>IF(COUNTIFS($F$12:$F$26,$X$11,$G$12:$G$26,$Y$12)=0,"",COUNTIFS($F$12:$F$26,$X$11,$G$12:$G$26,$Y$12))</f>
        <v/>
      </c>
      <c r="U21" s="30" t="str">
        <f>IF(COUNTIFS($F$12:$F$26,$X$11,$G$12:$G$26,$Y$11)=0,"",COUNTIFS($F$12:$F$26,$X$11,$G$12:$G$26,$Y$11))</f>
        <v/>
      </c>
      <c r="V21" s="29" t="str">
        <f>IF(COUNTIFS($F$12:$F$26,$X$11,$G$12:$G$26,$Y$10)=0,"",COUNTIFS($F$12:$F$26,$X$11,$G$12:$G$26,$Y$10))</f>
        <v/>
      </c>
    </row>
    <row r="22" spans="2:22" ht="28.5" customHeight="1">
      <c r="B22" s="40"/>
      <c r="C22" s="38"/>
      <c r="D22" s="39"/>
      <c r="E22" s="39"/>
      <c r="F22" s="38"/>
      <c r="G22" s="38"/>
      <c r="H22" s="38" t="str">
        <f t="shared" si="0"/>
        <v/>
      </c>
      <c r="I22" s="39"/>
      <c r="J22" s="39"/>
      <c r="K22" s="38"/>
      <c r="L22" s="38"/>
      <c r="M22" s="38" t="str">
        <f t="shared" si="1"/>
        <v/>
      </c>
      <c r="O22" s="129"/>
      <c r="P22" s="28" t="str">
        <f>X$12</f>
        <v>Possible</v>
      </c>
      <c r="Q22" s="27">
        <f>IF(COUNTIFS($F$12:$F$26,$X$12,$G$12:$G$26,$Y$15)=0,"",COUNTIFS($F$12:$F$26,$X$12,$G$12:$G$26,$Y$15))</f>
        <v>2</v>
      </c>
      <c r="R22" s="25">
        <f>IF(COUNTIFS($F$12:$F$26,$X$12,$G$12:$G$26,$Y$14)=0,"",COUNTIFS($F$12:$F$26,$X$12,$G$12:$G$26,$Y$14))</f>
        <v>1</v>
      </c>
      <c r="S22" s="25" t="str">
        <f>IF(COUNTIFS($F$12:$F$26,$X$12,$G$12:$G$26,$Y$13)=0,"",COUNTIFS($F$12:$F$26,$X$12,$G$12:$G$26,$Y$13))</f>
        <v/>
      </c>
      <c r="T22" s="24" t="str">
        <f>IF(COUNTIFS($F$12:$F$26,$X$12,$G$12:$G$26,$Y$12)=0,"",COUNTIFS($F$12:$F$26,$X$12,$G$12:$G$26,$Y$12))</f>
        <v/>
      </c>
      <c r="U22" s="24">
        <f>IF(COUNTIFS($F$12:$F$26,$X$12,$G$12:$G$26,$Y$11)=0,"",COUNTIFS($F$12:$F$26,$X$12,$G$12:$G$26,$Y$11))</f>
        <v>2</v>
      </c>
      <c r="V22" s="29">
        <f>IF(COUNTIFS($F$12:$F$26,$X$12,$G$12:$G$26,$Y$10)=0,"",COUNTIFS($F$12:$F$26,$X$12,$G$12:$G$26,$Y$10))</f>
        <v>1</v>
      </c>
    </row>
    <row r="23" spans="2:22" ht="28.5" customHeight="1">
      <c r="B23" s="40"/>
      <c r="C23" s="38"/>
      <c r="D23" s="39"/>
      <c r="E23" s="39"/>
      <c r="F23" s="38"/>
      <c r="G23" s="38"/>
      <c r="H23" s="38" t="str">
        <f t="shared" si="0"/>
        <v/>
      </c>
      <c r="I23" s="39"/>
      <c r="J23" s="39"/>
      <c r="K23" s="38"/>
      <c r="L23" s="38"/>
      <c r="M23" s="38" t="str">
        <f t="shared" si="1"/>
        <v/>
      </c>
      <c r="O23" s="129"/>
      <c r="P23" s="28" t="str">
        <f>X$13</f>
        <v>Unlikely</v>
      </c>
      <c r="Q23" s="27" t="str">
        <f>IF(COUNTIFS($F$12:$F$26,$X$13,$G$12:$G$26,$Y$15)=0,"",COUNTIFS($F$12:$F$26,$X$13,$G$12:$G$26,$Y$15))</f>
        <v/>
      </c>
      <c r="R23" s="26" t="str">
        <f>IF(COUNTIFS($F$12:$F$26,$X$13,$G$12:$G$26,$Y$14)=0,"",COUNTIFS($F$12:$F$26,$X$13,$G$12:$G$26,$Y$14))</f>
        <v/>
      </c>
      <c r="S23" s="25" t="str">
        <f>IF(COUNTIFS($F$12:$F$26,$X$13,$G$12:$G$26,$Y$13)=0,"",COUNTIFS($F$12:$F$26,$X$13,$G$12:$G$26,$Y$13))</f>
        <v/>
      </c>
      <c r="T23" s="25" t="str">
        <f>IF(COUNTIFS($F$12:$F$26,$X$13,$G$12:$G$26,$Y$12)=0,"",COUNTIFS($F$12:$F$26,$X$13,$G$12:$G$26,$Y$12))</f>
        <v/>
      </c>
      <c r="U23" s="24" t="str">
        <f>IF(COUNTIFS($F$12:$F$26,$X$13,$G$12:$G$26,$Y$11)=0,"",COUNTIFS($F$12:$F$26,$X$13,$G$12:$G$26,$Y$11))</f>
        <v/>
      </c>
      <c r="V23" s="23" t="str">
        <f>IF(COUNTIFS($F$12:$F$26,$X$13,$G$12:$G$26,$Y$10)=0,"",COUNTIFS($F$12:$F$26,$X$13,$G$12:$G$26,$Y$10))</f>
        <v/>
      </c>
    </row>
    <row r="24" spans="2:22" ht="28.5" customHeight="1">
      <c r="B24" s="40"/>
      <c r="C24" s="38"/>
      <c r="D24" s="39"/>
      <c r="E24" s="39"/>
      <c r="F24" s="38"/>
      <c r="G24" s="38"/>
      <c r="H24" s="38" t="str">
        <f t="shared" si="0"/>
        <v/>
      </c>
      <c r="I24" s="39"/>
      <c r="J24" s="39"/>
      <c r="K24" s="38"/>
      <c r="L24" s="38"/>
      <c r="M24" s="38" t="str">
        <f t="shared" si="1"/>
        <v/>
      </c>
      <c r="O24" s="130"/>
      <c r="P24" s="21" t="str">
        <f>X$14</f>
        <v>Rare</v>
      </c>
      <c r="Q24" s="20" t="str">
        <f>IF(COUNTIFS($F$12:$F$26,$X$14,$G$12:$G$26,$Y$15)=0,"",COUNTIFS($F$12:$F$26,$X$14,$G$12:$G$26,$Y$15))</f>
        <v/>
      </c>
      <c r="R24" s="19" t="str">
        <f>IF(COUNTIFS($F$12:$F$26,$X$14,$G$12:$G$26,$Y$14)=0,"",COUNTIFS($F$12:$F$26,$X$14,$G$12:$G$26,$Y$14))</f>
        <v/>
      </c>
      <c r="S24" s="19" t="str">
        <f>IF(COUNTIFS($F$12:$F$26,$X$14,$G$12:$G$26,$Y$13)=0,"",COUNTIFS($F$12:$F$26,$X$14,$G$12:$G$26,$Y$13))</f>
        <v/>
      </c>
      <c r="T24" s="18">
        <f>IF(COUNTIFS($F$12:$F$26,$X$14,$G$12:$G$26,$Y$12)=0,"",COUNTIFS($F$12:$F$26,$X$14,$G$12:$G$26,$Y$12))</f>
        <v>1</v>
      </c>
      <c r="U24" s="18">
        <f>IF(COUNTIFS($F$12:$F$26,$X$14,$G$12:$G$26,$Y$11)=0,"",COUNTIFS($F$12:$F$26,$X$14,$G$12:$G$26,$Y$11))</f>
        <v>1</v>
      </c>
      <c r="V24" s="17" t="str">
        <f>IF(COUNTIFS($F$12:$F$26,$X$14,$G$12:$G$26,$Y$10)=0,"",COUNTIFS($F$12:$F$26,$X$14,$G$12:$G$26,$Y$10))</f>
        <v/>
      </c>
    </row>
    <row r="25" spans="2:22" ht="28.5" customHeight="1">
      <c r="B25" s="40"/>
      <c r="C25" s="38"/>
      <c r="D25" s="39"/>
      <c r="E25" s="39"/>
      <c r="F25" s="38"/>
      <c r="G25" s="38"/>
      <c r="H25" s="38" t="str">
        <f t="shared" si="0"/>
        <v/>
      </c>
      <c r="I25" s="39"/>
      <c r="J25" s="39"/>
      <c r="K25" s="38"/>
      <c r="L25" s="38"/>
      <c r="M25" s="38" t="str">
        <f t="shared" si="1"/>
        <v/>
      </c>
    </row>
    <row r="26" spans="2:22" ht="28.5" customHeight="1">
      <c r="B26" s="40"/>
      <c r="C26" s="38"/>
      <c r="D26" s="39"/>
      <c r="E26" s="39"/>
      <c r="F26" s="38"/>
      <c r="G26" s="38"/>
      <c r="H26" s="38" t="str">
        <f t="shared" si="0"/>
        <v/>
      </c>
      <c r="I26" s="39"/>
      <c r="J26" s="39"/>
      <c r="K26" s="38"/>
      <c r="L26" s="38"/>
      <c r="M26" s="38" t="str">
        <f t="shared" si="1"/>
        <v/>
      </c>
      <c r="O26" s="131" t="s">
        <v>46</v>
      </c>
      <c r="P26" s="131"/>
      <c r="Q26" s="125" t="s">
        <v>45</v>
      </c>
      <c r="R26" s="126"/>
      <c r="S26" s="126"/>
      <c r="T26" s="126"/>
      <c r="U26" s="126"/>
      <c r="V26" s="127"/>
    </row>
    <row r="27" spans="2:22">
      <c r="B27" s="22"/>
      <c r="C27" s="22"/>
      <c r="O27" s="131"/>
      <c r="P27" s="131"/>
      <c r="Q27" s="37" t="str">
        <f>Y$15</f>
        <v>Low</v>
      </c>
      <c r="R27" s="37" t="str">
        <f>Y$14</f>
        <v>Medium</v>
      </c>
      <c r="S27" s="37" t="str">
        <f>Y$13</f>
        <v>High</v>
      </c>
      <c r="T27" s="37" t="str">
        <f>Y$12</f>
        <v>Very High</v>
      </c>
      <c r="U27" s="37" t="str">
        <f>Y$11</f>
        <v>Extreme</v>
      </c>
      <c r="V27" s="37" t="str">
        <f>Y$10</f>
        <v>Catastrophic</v>
      </c>
    </row>
    <row r="28" spans="2:22" ht="24.95" customHeight="1">
      <c r="B28" s="22"/>
      <c r="C28" s="22"/>
      <c r="O28" s="128" t="s">
        <v>44</v>
      </c>
      <c r="P28" s="36" t="str">
        <f>X$10</f>
        <v>Almost Certain</v>
      </c>
      <c r="Q28" s="35" t="str">
        <f>IF(COUNTIFS($K$12:$K$26,$X$10,$L$12:$L$26,$Y$15)=0,"",COUNTIFS($K$12:$K$26,$X$10,$L$12:$L$26,$Y$15))</f>
        <v/>
      </c>
      <c r="R28" s="34" t="str">
        <f>IF(COUNTIFS($K$12:$K$26,$X$10,$L$12:$L$26,$Y$14)=0,"",COUNTIFS($K$12:$K$26,$X$10,$L$12:$L$26,$Y$14))</f>
        <v/>
      </c>
      <c r="S28" s="34" t="str">
        <f>IF(COUNTIFS($K$12:$K$26,$X$10,$L$12:$L$26,$Y$13)=0,"",COUNTIFS($K$12:$K$26,$X$10,$L$12:$L$26,$Y$13))</f>
        <v/>
      </c>
      <c r="T28" s="33" t="str">
        <f>IF(COUNTIFS($K$12:$K$26,$X$10,$L$12:$L$26,$Y$12)=0,"",COUNTIFS($K$12:$K$26,$X$10,$L$12:$L$26,$Y$12))</f>
        <v/>
      </c>
      <c r="U28" s="33" t="str">
        <f>IF(COUNTIFS($K$12:$K$26,$X$10,$L$12:$L$26,$Y$11)=0,"",COUNTIFS($K$12:$K$26,$X$10,$L$12:$L$26,$Y$11))</f>
        <v/>
      </c>
      <c r="V28" s="32">
        <f>IF(COUNTIFS($K$12:$K$26,$X$10,$L$12:$L$26,$Y$10)=0,"",COUNTIFS($K$12:$K$26,$X$10,$L$12:$L$26,$Y$10))</f>
        <v>1</v>
      </c>
    </row>
    <row r="29" spans="2:22" ht="24.95" customHeight="1">
      <c r="B29" s="22"/>
      <c r="C29" s="22"/>
      <c r="O29" s="129"/>
      <c r="P29" s="28" t="str">
        <f>X$11</f>
        <v>Likely</v>
      </c>
      <c r="Q29" s="31" t="str">
        <f>IF(COUNTIFS($K$12:$K$26,$X$11,$L$12:$L$26,$Y$15)=0,"",COUNTIFS($K$12:$K$26,$X$11,$L$12:$L$26,$Y$15))</f>
        <v/>
      </c>
      <c r="R29" s="25" t="str">
        <f>IF(COUNTIFS($K$12:$K$26,$X$11,$L$12:$L$26,$Y$14)=0,"",COUNTIFS($K$12:$K$26,$X$11,$L$12:$L$26,$Y$14))</f>
        <v/>
      </c>
      <c r="S29" s="24" t="str">
        <f>IF(COUNTIFS($K$12:$K$26,$X$11,$L$12:$L$26,$Y$13)=0,"",COUNTIFS($K$12:$K$26,$X$11,$L$12:$L$26,$Y$13))</f>
        <v/>
      </c>
      <c r="T29" s="24" t="str">
        <f>IF(COUNTIFS($K$12:$K$26,$X$11,$L$12:$L$26,$Y$12)=0,"",COUNTIFS($K$12:$K$26,$X$11,$L$12:$L$26,$Y$12))</f>
        <v/>
      </c>
      <c r="U29" s="30">
        <f>IF(COUNTIFS($K$12:$K$26,$X$11,$L$12:$L$26,$Y$11)=0,"",COUNTIFS($K$12:$K$26,$X$11,$L$12:$L$26,$Y$11))</f>
        <v>1</v>
      </c>
      <c r="V29" s="29" t="str">
        <f>IF(COUNTIFS($K$12:$K$26,$X$11,$L$12:$L$26,$Y$10)=0,"",COUNTIFS($K$12:$K$26,$X$11,$L$12:$L$26,$Y$10))</f>
        <v/>
      </c>
    </row>
    <row r="30" spans="2:22" ht="24.95" customHeight="1">
      <c r="B30" s="22"/>
      <c r="C30" s="22"/>
      <c r="O30" s="129"/>
      <c r="P30" s="28" t="str">
        <f>X$12</f>
        <v>Possible</v>
      </c>
      <c r="Q30" s="27" t="str">
        <f>IF(COUNTIFS($K$12:$K$26,$X$12,$L$12:$L$26,$Y$15)=0,"",COUNTIFS($K$12:$K$26,$X$12,$L$12:$L$26,$Y$15))</f>
        <v/>
      </c>
      <c r="R30" s="25" t="str">
        <f>IF(COUNTIFS($K$12:$K$26,$X$12,$L$12:$L$26,$Y$14)=0,"",COUNTIFS($K$12:$K$26,$X$12,$L$12:$L$26,$Y$14))</f>
        <v/>
      </c>
      <c r="S30" s="25" t="str">
        <f>IF(COUNTIFS($K$12:$K$26,$X$12,$L$12:$L$26,$Y$13)=0,"",COUNTIFS($K$12:$K$26,$X$12,$L$12:$L$26,$Y$13))</f>
        <v/>
      </c>
      <c r="T30" s="24" t="str">
        <f>IF(COUNTIFS($K$12:$K$26,$X$12,$L$12:$L$26,$Y$12)=0,"",COUNTIFS($K$12:$K$26,$X$12,$L$12:$L$26,$Y$12))</f>
        <v/>
      </c>
      <c r="U30" s="24" t="str">
        <f>IF(COUNTIFS($K$12:$K$26,$X$12,$L$12:$L$26,$Y$11)=0,"",COUNTIFS($K$12:$K$26,$X$12,$L$12:$L$26,$Y$11))</f>
        <v/>
      </c>
      <c r="V30" s="29" t="str">
        <f>IF(COUNTIFS($K$12:$K$26,$X$12,$L$12:$L$26,$Y$10)=0,"",COUNTIFS($K$12:$K$26,$X$12,$L$12:$L$26,$Y$10))</f>
        <v/>
      </c>
    </row>
    <row r="31" spans="2:22" ht="24.95" customHeight="1">
      <c r="B31" s="22"/>
      <c r="C31" s="22"/>
      <c r="O31" s="129"/>
      <c r="P31" s="28" t="str">
        <f>X$13</f>
        <v>Unlikely</v>
      </c>
      <c r="Q31" s="27" t="str">
        <f>IF(COUNTIFS($K$12:$K$26,$X$13,$L$12:$L$26,$Y$15)=0,"",COUNTIFS($K$12:$K$26,$X$13,$L$12:$L$26,$Y$15))</f>
        <v/>
      </c>
      <c r="R31" s="26" t="str">
        <f>IF(COUNTIFS($K$12:$K$26,$X$13,$L$12:$L$26,$Y$14)=0,"",COUNTIFS($K$12:$K$26,$X$13,$L$12:$L$26,$Y$14))</f>
        <v/>
      </c>
      <c r="S31" s="25" t="str">
        <f>IF(COUNTIFS($K$12:$K$26,$X$13,$L$12:$L$26,$Y$13)=0,"",COUNTIFS($K$12:$K$26,$X$13,$L$12:$L$26,$Y$13))</f>
        <v/>
      </c>
      <c r="T31" s="25" t="str">
        <f>IF(COUNTIFS($K$12:$K$26,$X$13,$L$12:$L$26,$Y$12)=0,"",COUNTIFS($K$12:$K$26,$X$13,$L$12:$L$26,$Y$12))</f>
        <v/>
      </c>
      <c r="U31" s="24" t="str">
        <f>IF(COUNTIFS($K$12:$K$26,$X$13,$L$12:$L$26,$Y$11)=0,"",COUNTIFS($K$12:$K$26,$X$13,$L$12:$L$26,$Y$11))</f>
        <v/>
      </c>
      <c r="V31" s="23" t="str">
        <f>IF(COUNTIFS($K$12:$K$26,$X$13,$L$12:$L$26,$Y$10)=0,"",COUNTIFS($K$12:$K$26,$X$13,$L$12:$L$26,$Y$10))</f>
        <v/>
      </c>
    </row>
    <row r="32" spans="2:22" ht="24.95" customHeight="1">
      <c r="B32" s="22"/>
      <c r="C32" s="22"/>
      <c r="O32" s="130"/>
      <c r="P32" s="21" t="str">
        <f>X$14</f>
        <v>Rare</v>
      </c>
      <c r="Q32" s="20">
        <f>IF(COUNTIFS($K$12:$K$26,$X$14,$L$12:$L$26,$Y$15)=0,"",COUNTIFS($K$12:$K$26,$X$14,$L$12:$L$26,$Y$15))</f>
        <v>4</v>
      </c>
      <c r="R32" s="19" t="str">
        <f>IF(COUNTIFS($K$12:$K$26,$X$14,$L$12:$L$26,$Y$14)=0,"",COUNTIFS($K$12:$K$26,$X$14,$L$12:$L$26,$Y$14))</f>
        <v/>
      </c>
      <c r="S32" s="19" t="str">
        <f>IF(COUNTIFS($K$12:$K$26,$X$14,$L$12:$L$26,$Y$13)=0,"",COUNTIFS($K$12:$K$26,$X$14,$L$12:$L$26,$Y$13))</f>
        <v/>
      </c>
      <c r="T32" s="18">
        <f>IF(COUNTIFS($K$12:$K$26,$X$14,$L$12:$L$26,$Y$12)=0,"",COUNTIFS($K$12:$K$26,$X$14,$L$12:$L$26,$Y$12))</f>
        <v>2</v>
      </c>
      <c r="U32" s="18" t="str">
        <f>IF(COUNTIFS($K$12:$K$26,$X$14,$L$12:$L$26,$Y$11)=0,"",COUNTIFS($K$12:$K$26,$X$14,$L$12:$L$26,$Y$11))</f>
        <v/>
      </c>
      <c r="V32" s="17" t="str">
        <f>IF(COUNTIFS($K$12:$K$26,$X$14,$L$12:$L$26,$Y$10)=0,"",COUNTIFS($K$12:$K$26,$X$14,$L$12:$L$26,$Y$10))</f>
        <v/>
      </c>
    </row>
  </sheetData>
  <mergeCells count="15">
    <mergeCell ref="O28:O32"/>
    <mergeCell ref="O12:O16"/>
    <mergeCell ref="O18:P19"/>
    <mergeCell ref="Q18:V18"/>
    <mergeCell ref="O20:O24"/>
    <mergeCell ref="O26:P27"/>
    <mergeCell ref="Q26:V26"/>
    <mergeCell ref="K2:L2"/>
    <mergeCell ref="B4:I5"/>
    <mergeCell ref="O7:Q8"/>
    <mergeCell ref="F8:G8"/>
    <mergeCell ref="F10:H10"/>
    <mergeCell ref="K10:M10"/>
    <mergeCell ref="O10:P11"/>
    <mergeCell ref="Q10:V10"/>
  </mergeCells>
  <conditionalFormatting sqref="F12:F26">
    <cfRule type="containsText" dxfId="9" priority="9" operator="containsText" text="Sustainable">
      <formula>NOT(ISERROR(SEARCH("Sustainable",F12)))</formula>
    </cfRule>
    <cfRule type="containsText" dxfId="8" priority="10" operator="containsText" text="Critical">
      <formula>NOT(ISERROR(SEARCH("Critical",F12)))</formula>
    </cfRule>
  </conditionalFormatting>
  <conditionalFormatting sqref="H12:H26">
    <cfRule type="containsText" dxfId="7" priority="4" operator="containsText" text="Critical">
      <formula>NOT(ISERROR(SEARCH("Critical",H12)))</formula>
    </cfRule>
    <cfRule type="containsText" dxfId="6" priority="5" operator="containsText" text="Severe">
      <formula>NOT(ISERROR(SEARCH("Severe",H12)))</formula>
    </cfRule>
    <cfRule type="containsText" dxfId="5" priority="6" operator="containsText" text="Moderate">
      <formula>NOT(ISERROR(SEARCH("Moderate",H12)))</formula>
    </cfRule>
    <cfRule type="containsText" dxfId="4" priority="7" operator="containsText" text="Low">
      <formula>NOT(ISERROR(SEARCH("Low",H12)))</formula>
    </cfRule>
  </conditionalFormatting>
  <conditionalFormatting sqref="M12:M26">
    <cfRule type="containsText" dxfId="3" priority="1" operator="containsText" text="Critical">
      <formula>NOT(ISERROR(SEARCH("Critical",M12)))</formula>
    </cfRule>
    <cfRule type="containsText" dxfId="2" priority="2" operator="containsText" text="Severe">
      <formula>NOT(ISERROR(SEARCH("Severe",M12)))</formula>
    </cfRule>
    <cfRule type="containsText" dxfId="1" priority="3" operator="containsText" text="Low">
      <formula>NOT(ISERROR(SEARCH("Low",M12)))</formula>
    </cfRule>
    <cfRule type="containsText" dxfId="0" priority="8" operator="containsText" text="Moderate">
      <formula>NOT(ISERROR(SEARCH("Moderate",M12)))</formula>
    </cfRule>
  </conditionalFormatting>
  <dataValidations count="2">
    <dataValidation type="list" allowBlank="1" showInputMessage="1" showErrorMessage="1" sqref="G12:G26 L12:L26" xr:uid="{00000000-0002-0000-0100-000001000000}">
      <formula1>$Y$10:$Y$15</formula1>
    </dataValidation>
    <dataValidation type="list" allowBlank="1" showInputMessage="1" showErrorMessage="1" sqref="F12:F26 K12:K26" xr:uid="{00000000-0002-0000-0100-000000000000}">
      <formula1>$X$10:$X$14</formula1>
    </dataValidation>
  </dataValidations>
  <pageMargins left="0.7" right="0.7" top="0.75" bottom="0.75" header="0.3" footer="0.3"/>
  <pageSetup orientation="portrait" r:id="rId1"/>
  <headerFooter>
    <oddHeader>&amp;C&amp;"Calibri"&amp;12&amp;K000000 [UNCLASSIFIED]&amp;1#_x000D_</oddHeader>
    <oddFooter>&amp;C_x000D_&amp;1#&amp;"Calibri"&amp;12&amp;K000000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ndard Document" ma:contentTypeID="0x0101007BC393A25F1DF0418FE0F7670141DE80005077AC25A0E67A45966AEE63C310DDED" ma:contentTypeVersion="24" ma:contentTypeDescription="Create a new document." ma:contentTypeScope="" ma:versionID="956500232a80ce91f8daef58f228d847">
  <xsd:schema xmlns:xsd="http://www.w3.org/2001/XMLSchema" xmlns:xs="http://www.w3.org/2001/XMLSchema" xmlns:p="http://schemas.microsoft.com/office/2006/metadata/properties" xmlns:ns1="http://schemas.microsoft.com/sharepoint/v3" xmlns:ns2="ddc629d3-4f64-4614-a5d0-12d856136ede" xmlns:ns3="5e8bfeac-aaea-4f48-8a71-bd9f9e77aee8" xmlns:ns4="abc56baf-fabd-4fa7-99e2-318242fe9a16" targetNamespace="http://schemas.microsoft.com/office/2006/metadata/properties" ma:root="true" ma:fieldsID="bf323908524cfdf00fde3901fae24487" ns1:_="" ns2:_="" ns3:_="" ns4:_="">
    <xsd:import namespace="http://schemas.microsoft.com/sharepoint/v3"/>
    <xsd:import namespace="ddc629d3-4f64-4614-a5d0-12d856136ede"/>
    <xsd:import namespace="5e8bfeac-aaea-4f48-8a71-bd9f9e77aee8"/>
    <xsd:import namespace="abc56baf-fabd-4fa7-99e2-318242fe9a16"/>
    <xsd:element name="properties">
      <xsd:complexType>
        <xsd:sequence>
          <xsd:element name="documentManagement">
            <xsd:complexType>
              <xsd:all>
                <xsd:element ref="ns2:h065d639e8f7440e80468101931354af" minOccurs="0"/>
                <xsd:element ref="ns3:TaxCatchAll" minOccurs="0"/>
                <xsd:element ref="ns3:TaxCatchAllLabel" minOccurs="0"/>
                <xsd:element ref="ns2:n44b2b9d006c4b05a2ac5cf359327af3" minOccurs="0"/>
                <xsd:element ref="ns2:Transferred_x0020_Date" minOccurs="0"/>
                <xsd:element ref="ns3:_dlc_DocIdUrl" minOccurs="0"/>
                <xsd:element ref="ns3:_dlc_DocIdPersistId" minOccurs="0"/>
                <xsd:element ref="ns3:_dlc_DocId" minOccurs="0"/>
                <xsd:element ref="ns4:MediaServiceMetadata" minOccurs="0"/>
                <xsd:element ref="ns4:MediaServiceFastMetadata" minOccurs="0"/>
                <xsd:element ref="ns4:MediaServiceObjectDetectorVersions" minOccurs="0"/>
                <xsd:element ref="ns4:lcf76f155ced4ddcb4097134ff3c332f"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3:SharedWithUsers" minOccurs="0"/>
                <xsd:element ref="ns3:SharedWithDetails" minOccurs="0"/>
                <xsd:element ref="ns1:_ip_UnifiedCompliancePolicyProperties" minOccurs="0"/>
                <xsd:element ref="ns1:_ip_UnifiedCompliancePolicyUIAc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1" nillable="true" ma:displayName="Unified Compliance Policy Properties" ma:hidden="true" ma:internalName="_ip_UnifiedCompliancePolicyProperties">
      <xsd:simpleType>
        <xsd:restriction base="dms:Note"/>
      </xsd:simpleType>
    </xsd:element>
    <xsd:element name="_ip_UnifiedCompliancePolicyUIAction" ma:index="3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c629d3-4f64-4614-a5d0-12d856136ede" elementFormDefault="qualified">
    <xsd:import namespace="http://schemas.microsoft.com/office/2006/documentManagement/types"/>
    <xsd:import namespace="http://schemas.microsoft.com/office/infopath/2007/PartnerControls"/>
    <xsd:element name="h065d639e8f7440e80468101931354af" ma:index="8" ma:taxonomy="true" ma:internalName="h065d639e8f7440e80468101931354af" ma:taxonomyFieldName="Agency" ma:displayName="Agency" ma:default="" ma:fieldId="{1065d639-e8f7-440e-8046-8101931354af}" ma:sspId="dad6b40d-8713-4e0b-821c-4c85df5d2bef" ma:termSetId="1feaad3b-a65b-4885-a101-ac6422fe13a1" ma:anchorId="00000000-0000-0000-0000-000000000000" ma:open="false" ma:isKeyword="false">
      <xsd:complexType>
        <xsd:sequence>
          <xsd:element ref="pc:Terms" minOccurs="0" maxOccurs="1"/>
        </xsd:sequence>
      </xsd:complexType>
    </xsd:element>
    <xsd:element name="n44b2b9d006c4b05a2ac5cf359327af3" ma:index="12" nillable="true" ma:taxonomy="true" ma:internalName="n44b2b9d006c4b05a2ac5cf359327af3" ma:taxonomyFieldName="Function" ma:displayName="Function" ma:default="" ma:fieldId="{744b2b9d-006c-4b05-a2ac-5cf359327af3}" ma:sspId="dad6b40d-8713-4e0b-821c-4c85df5d2bef" ma:termSetId="024fa0e1-1cdb-41ab-bfc6-ee29daecc9db" ma:anchorId="00000000-0000-0000-0000-000000000000" ma:open="false" ma:isKeyword="false">
      <xsd:complexType>
        <xsd:sequence>
          <xsd:element ref="pc:Terms" minOccurs="0" maxOccurs="1"/>
        </xsd:sequence>
      </xsd:complexType>
    </xsd:element>
    <xsd:element name="Transferred_x0020_Date" ma:index="14" nillable="true" ma:displayName="Transferred Date" ma:default="" ma:format="DateOnly" ma:internalName="Transferred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e8bfeac-aaea-4f48-8a71-bd9f9e77aee8"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b8faad52-c7ad-477c-85ce-96cdb4e62f48}" ma:internalName="TaxCatchAll" ma:showField="CatchAllData" ma:web="5e8bfeac-aaea-4f48-8a71-bd9f9e77aee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8faad52-c7ad-477c-85ce-96cdb4e62f48}" ma:internalName="TaxCatchAllLabel" ma:readOnly="true" ma:showField="CatchAllDataLabel" ma:web="5e8bfeac-aaea-4f48-8a71-bd9f9e77aee8">
      <xsd:complexType>
        <xsd:complexContent>
          <xsd:extension base="dms:MultiChoiceLookup">
            <xsd:sequence>
              <xsd:element name="Value" type="dms:Lookup" maxOccurs="unbounded" minOccurs="0" nillable="true"/>
            </xsd:sequence>
          </xsd:extension>
        </xsd:complexContent>
      </xsd:complex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c56baf-fabd-4fa7-99e2-318242fe9a16"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d6b40d-8713-4e0b-821c-4c85df5d2bef"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MediaServiceLocation" ma:index="28" nillable="true" ma:displayName="Location" ma:indexed="true" ma:internalName="MediaServiceLocation"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e8bfeac-aaea-4f48-8a71-bd9f9e77aee8">QP3HXD45QU42-2095159221-7223</_dlc_DocId>
    <Transferred_x0020_Date xmlns="ddc629d3-4f64-4614-a5d0-12d856136ede" xsi:nil="true"/>
    <n44b2b9d006c4b05a2ac5cf359327af3 xmlns="ddc629d3-4f64-4614-a5d0-12d856136ede">
      <Terms xmlns="http://schemas.microsoft.com/office/infopath/2007/PartnerControls"/>
    </n44b2b9d006c4b05a2ac5cf359327af3>
    <_ip_UnifiedCompliancePolicyUIAction xmlns="http://schemas.microsoft.com/sharepoint/v3" xsi:nil="true"/>
    <_dlc_DocIdUrl xmlns="5e8bfeac-aaea-4f48-8a71-bd9f9e77aee8">
      <Url>https://cloudrepo.sharepoint.com/sites/PSR/_layouts/15/DocIdRedir.aspx?ID=QP3HXD45QU42-2095159221-7223</Url>
      <Description>QP3HXD45QU42-2095159221-7223</Description>
    </_dlc_DocIdUrl>
    <_ip_UnifiedCompliancePolicyProperties xmlns="http://schemas.microsoft.com/sharepoint/v3" xsi:nil="true"/>
    <lcf76f155ced4ddcb4097134ff3c332f xmlns="abc56baf-fabd-4fa7-99e2-318242fe9a16">
      <Terms xmlns="http://schemas.microsoft.com/office/infopath/2007/PartnerControls"/>
    </lcf76f155ced4ddcb4097134ff3c332f>
    <TaxCatchAll xmlns="5e8bfeac-aaea-4f48-8a71-bd9f9e77aee8">
      <Value>6</Value>
    </TaxCatchAll>
    <h065d639e8f7440e80468101931354af xmlns="ddc629d3-4f64-4614-a5d0-12d856136ede">
      <Terms xmlns="http://schemas.microsoft.com/office/infopath/2007/PartnerControls">
        <TermInfo xmlns="http://schemas.microsoft.com/office/infopath/2007/PartnerControls">
          <TermName xmlns="http://schemas.microsoft.com/office/infopath/2007/PartnerControls">NZSIS</TermName>
          <TermId xmlns="http://schemas.microsoft.com/office/infopath/2007/PartnerControls">86599228-d496-45e2-b4e3-9758aabe6040</TermId>
        </TermInfo>
      </Terms>
    </h065d639e8f7440e80468101931354a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90946D9-9F6F-4EA7-9A07-3378629D4F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c629d3-4f64-4614-a5d0-12d856136ede"/>
    <ds:schemaRef ds:uri="5e8bfeac-aaea-4f48-8a71-bd9f9e77aee8"/>
    <ds:schemaRef ds:uri="abc56baf-fabd-4fa7-99e2-318242fe9a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A0F9F1-7D1F-4C5E-979E-C041939F1AFF}">
  <ds:schemaRefs>
    <ds:schemaRef ds:uri="http://schemas.microsoft.com/office/infopath/2007/PartnerControls"/>
    <ds:schemaRef ds:uri="http://schemas.microsoft.com/office/2006/documentManagement/types"/>
    <ds:schemaRef ds:uri="http://schemas.microsoft.com/sharepoint/v3"/>
    <ds:schemaRef ds:uri="http://purl.org/dc/terms/"/>
    <ds:schemaRef ds:uri="http://purl.org/dc/elements/1.1/"/>
    <ds:schemaRef ds:uri="http://www.w3.org/XML/1998/namespace"/>
    <ds:schemaRef ds:uri="http://schemas.microsoft.com/office/2006/metadata/properties"/>
    <ds:schemaRef ds:uri="5e8bfeac-aaea-4f48-8a71-bd9f9e77aee8"/>
    <ds:schemaRef ds:uri="http://schemas.openxmlformats.org/package/2006/metadata/core-properties"/>
    <ds:schemaRef ds:uri="abc56baf-fabd-4fa7-99e2-318242fe9a16"/>
    <ds:schemaRef ds:uri="ddc629d3-4f64-4614-a5d0-12d856136ede"/>
    <ds:schemaRef ds:uri="http://purl.org/dc/dcmitype/"/>
  </ds:schemaRefs>
</ds:datastoreItem>
</file>

<file path=customXml/itemProps3.xml><?xml version="1.0" encoding="utf-8"?>
<ds:datastoreItem xmlns:ds="http://schemas.openxmlformats.org/officeDocument/2006/customXml" ds:itemID="{E199765C-1695-46E2-AFB7-50EDCEA7D173}">
  <ds:schemaRefs>
    <ds:schemaRef ds:uri="http://schemas.microsoft.com/sharepoint/v3/contenttype/forms"/>
  </ds:schemaRefs>
</ds:datastoreItem>
</file>

<file path=customXml/itemProps4.xml><?xml version="1.0" encoding="utf-8"?>
<ds:datastoreItem xmlns:ds="http://schemas.openxmlformats.org/officeDocument/2006/customXml" ds:itemID="{D572EB2F-6863-4A8A-B4EC-643BC1A4CE76}">
  <ds:schemaRefs>
    <ds:schemaRef ds:uri="http://schemas.microsoft.com/sharepoint/events"/>
  </ds:schemaRefs>
</ds:datastoreItem>
</file>

<file path=docMetadata/LabelInfo.xml><?xml version="1.0" encoding="utf-8"?>
<clbl:labelList xmlns:clbl="http://schemas.microsoft.com/office/2020/mipLabelMetadata">
  <clbl:label id="{8ea1aa8a-470d-41de-95bb-9b08241e3d5b}" enabled="1" method="Privileged" siteId="{27dc6ab3-9c39-4134-a7b2-beddcf3638e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Security Risk Calculator</vt:lpstr>
      <vt:lpstr>Risk Assessment Tool</vt:lpstr>
      <vt:lpstr>'Security Risk Calculator'!Print_Titles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2025-07-02T04:11:49Z</dcterms:created>
  <dcterms:modified xsi:type="dcterms:W3CDTF">2025-07-16T23:30:47Z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cc9d04dce814765bf3dd7c3f44c6226">
    <vt:lpwstr>Correspondence|dcd6b05f-dc80-4336-b228-09aebf3d212c</vt:lpwstr>
  </property>
  <property fmtid="{D5CDD505-2E9C-101B-9397-08002B2CF9AE}" pid="3" name="DIAPolicyorProcedureType">
    <vt:lpwstr/>
  </property>
  <property fmtid="{D5CDD505-2E9C-101B-9397-08002B2CF9AE}" pid="4" name="TaxKeyword">
    <vt:lpwstr/>
  </property>
  <property fmtid="{D5CDD505-2E9C-101B-9397-08002B2CF9AE}" pid="5" name="Agency">
    <vt:lpwstr>6;#NZSIS|86599228-d496-45e2-b4e3-9758aabe6040</vt:lpwstr>
  </property>
  <property fmtid="{D5CDD505-2E9C-101B-9397-08002B2CF9AE}" pid="6" name="DIAPublicationType">
    <vt:lpwstr/>
  </property>
  <property fmtid="{D5CDD505-2E9C-101B-9397-08002B2CF9AE}" pid="7" name="MediaServiceImageTags">
    <vt:lpwstr/>
  </property>
  <property fmtid="{D5CDD505-2E9C-101B-9397-08002B2CF9AE}" pid="8" name="ContentTypeId">
    <vt:lpwstr>0x0101007BC393A25F1DF0418FE0F7670141DE80005077AC25A0E67A45966AEE63C310DDED</vt:lpwstr>
  </property>
  <property fmtid="{D5CDD505-2E9C-101B-9397-08002B2CF9AE}" pid="9" name="DIAEmailContentType">
    <vt:lpwstr>3;#Correspondence|dcd6b05f-dc80-4336-b228-09aebf3d212c</vt:lpwstr>
  </property>
  <property fmtid="{D5CDD505-2E9C-101B-9397-08002B2CF9AE}" pid="10" name="DIAMeetingDocumentType">
    <vt:lpwstr/>
  </property>
  <property fmtid="{D5CDD505-2E9C-101B-9397-08002B2CF9AE}" pid="11" name="DIAPlanningDocumentType">
    <vt:lpwstr/>
  </property>
  <property fmtid="{D5CDD505-2E9C-101B-9397-08002B2CF9AE}" pid="12" name="e14111ef203c430d8ee3d13a72224eca">
    <vt:lpwstr/>
  </property>
  <property fmtid="{D5CDD505-2E9C-101B-9397-08002B2CF9AE}" pid="13" name="o989dca3f8824a58a3aa0ed2c8cb88da">
    <vt:lpwstr/>
  </property>
  <property fmtid="{D5CDD505-2E9C-101B-9397-08002B2CF9AE}" pid="14" name="g956127f45c94366abe68c8e13c429f4">
    <vt:lpwstr/>
  </property>
  <property fmtid="{D5CDD505-2E9C-101B-9397-08002B2CF9AE}" pid="15" name="C3Topic">
    <vt:lpwstr>1319;#gERMAF|1e43d611-05bf-4114-b7e8-e858b0eccabb</vt:lpwstr>
  </property>
  <property fmtid="{D5CDD505-2E9C-101B-9397-08002B2CF9AE}" pid="16" name="Function">
    <vt:lpwstr/>
  </property>
  <property fmtid="{D5CDD505-2E9C-101B-9397-08002B2CF9AE}" pid="17" name="ga013ac1af39454fb98419a80b401e0c">
    <vt:lpwstr/>
  </property>
  <property fmtid="{D5CDD505-2E9C-101B-9397-08002B2CF9AE}" pid="18" name="_dlc_DocIdItemGuid">
    <vt:lpwstr>966fbb9f-bd4b-4730-b286-5b2c94b15800</vt:lpwstr>
  </property>
  <property fmtid="{D5CDD505-2E9C-101B-9397-08002B2CF9AE}" pid="19" name="DIASecurityClassification">
    <vt:lpwstr>2;#UNCLASSIFIED|875d92a8-67e2-4a32-9472-8fe99549e1eb</vt:lpwstr>
  </property>
</Properties>
</file>